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525" windowWidth="14805" windowHeight="759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Лист1!$A$1:$I$54</definedName>
  </definedNames>
  <calcPr calcId="124519"/>
</workbook>
</file>

<file path=xl/calcChain.xml><?xml version="1.0" encoding="utf-8"?>
<calcChain xmlns="http://schemas.openxmlformats.org/spreadsheetml/2006/main">
  <c r="I54" i="1"/>
  <c r="I53"/>
  <c r="D53"/>
  <c r="I51" l="1"/>
  <c r="I52" s="1"/>
  <c r="I18" l="1"/>
  <c r="I17" l="1"/>
  <c r="I45"/>
  <c r="D37"/>
  <c r="D38" s="1"/>
  <c r="D39" s="1"/>
  <c r="D40" s="1"/>
  <c r="D41" s="1"/>
  <c r="D42" s="1"/>
  <c r="D43" s="1"/>
  <c r="D30"/>
  <c r="D31" s="1"/>
  <c r="D32" s="1"/>
  <c r="D33" s="1"/>
  <c r="D34" s="1"/>
  <c r="D21"/>
  <c r="D22" s="1"/>
  <c r="D23" s="1"/>
  <c r="D24" s="1"/>
  <c r="I43"/>
  <c r="I46" l="1"/>
  <c r="I42"/>
  <c r="I41"/>
  <c r="I40"/>
  <c r="I39"/>
  <c r="I37"/>
  <c r="I38"/>
  <c r="I36" l="1"/>
  <c r="I44" s="1"/>
  <c r="D8" l="1"/>
  <c r="D9" s="1"/>
  <c r="D10" s="1"/>
  <c r="D13" l="1"/>
  <c r="D14" s="1"/>
  <c r="I34"/>
  <c r="I33"/>
  <c r="I32"/>
  <c r="I31"/>
  <c r="I30"/>
  <c r="I29"/>
  <c r="I35" l="1"/>
  <c r="I27"/>
  <c r="I26"/>
  <c r="I24"/>
  <c r="I23"/>
  <c r="I22"/>
  <c r="I21"/>
  <c r="I20"/>
  <c r="I16"/>
  <c r="I19" s="1"/>
  <c r="I25" l="1"/>
  <c r="I28"/>
  <c r="I49"/>
  <c r="I50" s="1"/>
  <c r="I47"/>
  <c r="I48" s="1"/>
  <c r="I12" l="1"/>
  <c r="I13"/>
  <c r="I14"/>
  <c r="I10"/>
  <c r="I15" l="1"/>
  <c r="I9"/>
  <c r="I8"/>
  <c r="I7"/>
  <c r="I5"/>
  <c r="I6" s="1"/>
  <c r="I11" l="1"/>
</calcChain>
</file>

<file path=xl/sharedStrings.xml><?xml version="1.0" encoding="utf-8"?>
<sst xmlns="http://schemas.openxmlformats.org/spreadsheetml/2006/main" count="110" uniqueCount="60">
  <si>
    <t>Приложение№  1</t>
  </si>
  <si>
    <t>Перечень закупаемых медицинских изделий на 2020 год</t>
  </si>
  <si>
    <t xml:space="preserve">наименование лота </t>
  </si>
  <si>
    <t>№ п/п</t>
  </si>
  <si>
    <t>Наименование расходного материала</t>
  </si>
  <si>
    <t>Ед. изм.</t>
  </si>
  <si>
    <t>кол-во</t>
  </si>
  <si>
    <t xml:space="preserve">цена  </t>
  </si>
  <si>
    <t xml:space="preserve">сумма  </t>
  </si>
  <si>
    <t xml:space="preserve">Биопротез бескаркасный аортальный </t>
  </si>
  <si>
    <t>штука</t>
  </si>
  <si>
    <t>Лот№1</t>
  </si>
  <si>
    <t>сумма лота</t>
  </si>
  <si>
    <t>Лот№2</t>
  </si>
  <si>
    <t>Лот№3</t>
  </si>
  <si>
    <t>Лот№4</t>
  </si>
  <si>
    <t>Лот№5</t>
  </si>
  <si>
    <t>Лот№6</t>
  </si>
  <si>
    <t>Лот№8</t>
  </si>
  <si>
    <t>Лот№10</t>
  </si>
  <si>
    <t xml:space="preserve">Стент с  лекарственным покрытием  без полимероного покрытия </t>
  </si>
  <si>
    <t>Система коронарного стента  c лекарственным покрытием  размерами: диаметром (мм) - 2,25; 2,5; 2,75; 3,0; 3,5; 4,0 длиной (мм) - 8; 11; 14; 18; 24; 28; 33; 36; стерильная, однократного применения</t>
  </si>
  <si>
    <t>Система коронарного стента  c лекарственным покрытием  размерами стерильная, однократного применения</t>
  </si>
  <si>
    <t xml:space="preserve">Катетер баллонный коронарный для предилятации </t>
  </si>
  <si>
    <t>Коронарный  управляемый проводник для острых окклюзии</t>
  </si>
  <si>
    <t xml:space="preserve">Проводниковый катетер </t>
  </si>
  <si>
    <t xml:space="preserve">Катетеры диагностические ангиографические </t>
  </si>
  <si>
    <t>венозные турникеты</t>
  </si>
  <si>
    <t>Диагностический катетер</t>
  </si>
  <si>
    <t>Лот№7</t>
  </si>
  <si>
    <t>диагностический проводник</t>
  </si>
  <si>
    <t>стент</t>
  </si>
  <si>
    <t>Проводник коронарный</t>
  </si>
  <si>
    <t>Катетер проводниковый</t>
  </si>
  <si>
    <t>Проводник диагностический</t>
  </si>
  <si>
    <t>Интродьюсер в комплекте с иглой для трансрадиального доступа</t>
  </si>
  <si>
    <t>Манжета для гемостаза лучевой артерии</t>
  </si>
  <si>
    <t>Баллонный дилатационный катетер на системе доставки быстрой смены  стерильный, однократного применения, размерами баллона: диаметр (мм): 2.0, 2.25. 2.50. 2.75, 3.0, 3.50, 4.00, 4.50 идлиной (мм): 8, 10, 13, 15, 18, 23, 28, 30, 35, 38, 45,</t>
  </si>
  <si>
    <t xml:space="preserve">Баллонный дилатационный катетер на системе доставки быстрой смены  стерильный, однократного применения, размерами баллона: диаметр (мм): 1.25, 1.50, 2.00, 2.25, 2.50, 2.75, 3.00, 3.50, 4.00, 4.50; и длиной (мм): 6, 9, 12, 14, 15, 17, 20, 25, 30, 33, 38, 41., </t>
  </si>
  <si>
    <t xml:space="preserve">Система коронарных зотаролимус-элютирующих стентов </t>
  </si>
  <si>
    <t>Система коронарного стента с покрытием зотаролимус  , размером: длина стента (мм) 8, 12, 15, 18, 22, 26, 30, 34, 38; диаметр стента (мм) 2.00, 2.25, 2.50, 2.75, 3.00, 3.50, 4.00, 4.50, 5.00.</t>
  </si>
  <si>
    <t>Проводниковый катетер , размерами 5F, 6F, 7F,8F, длиной (см): 60 - 120, стерильный, однократного применения</t>
  </si>
  <si>
    <t>Устройство для раздувания баллонов, одноразовое, в комплекте</t>
  </si>
  <si>
    <t>Аспирационный катетер в наборе</t>
  </si>
  <si>
    <t>артеритотомная канюля 2 мм</t>
  </si>
  <si>
    <t>Трансрадиальный набор интродьюсера, включающий интродьюсер с шестилепестковым гемостатическим клапаном диаметром 4F, 5F, 6F, 7F и длиной 11, 23 см.
, минипроводник длиной 45 и 70см, сосудистый дилятатор и ангиографическую иглу 21G</t>
  </si>
  <si>
    <t xml:space="preserve">Система проводниковых катетеров   </t>
  </si>
  <si>
    <t xml:space="preserve">Микропроводник   </t>
  </si>
  <si>
    <t xml:space="preserve">Микрокатетер   </t>
  </si>
  <si>
    <t xml:space="preserve">Платиновые спирали с электромеханической системой отсоединения   </t>
  </si>
  <si>
    <t xml:space="preserve">Баллонный оклюзионный катетер </t>
  </si>
  <si>
    <t xml:space="preserve">Система отсоединения со звуковым и визуальным контролем </t>
  </si>
  <si>
    <t xml:space="preserve">Интракраниальный стент  </t>
  </si>
  <si>
    <t>Аспирационный катетер 6F плюс</t>
  </si>
  <si>
    <t>Набор индефлятора</t>
  </si>
  <si>
    <t xml:space="preserve">Диагностические катетеры иаметром 4F, 5F и длиной 65, 80, 90, 100, 110, 125 см
</t>
  </si>
  <si>
    <t>лот№9</t>
  </si>
  <si>
    <t>Лот№11</t>
  </si>
  <si>
    <t>лот №12</t>
  </si>
  <si>
    <t>Лот№13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</si>
</sst>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1" fillId="2" borderId="0" xfId="0" applyNumberFormat="1" applyFont="1" applyFill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0" xfId="0" applyFont="1" applyFill="1"/>
    <xf numFmtId="0" fontId="1" fillId="2" borderId="0" xfId="0" applyFont="1" applyFill="1"/>
    <xf numFmtId="0" fontId="2" fillId="2" borderId="1" xfId="0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3" fontId="1" fillId="2" borderId="0" xfId="0" applyNumberFormat="1" applyFont="1" applyFill="1" applyAlignment="1">
      <alignment horizontal="left" vertical="top" wrapText="1"/>
    </xf>
    <xf numFmtId="3" fontId="1" fillId="2" borderId="2" xfId="0" applyNumberFormat="1" applyFont="1" applyFill="1" applyBorder="1" applyAlignment="1">
      <alignment horizontal="left" vertical="top" wrapText="1"/>
    </xf>
    <xf numFmtId="3" fontId="1" fillId="2" borderId="3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left" vertical="top" wrapText="1"/>
    </xf>
    <xf numFmtId="0" fontId="2" fillId="0" borderId="0" xfId="0" applyFont="1"/>
    <xf numFmtId="0" fontId="1" fillId="0" borderId="1" xfId="0" applyFont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top" wrapText="1"/>
    </xf>
    <xf numFmtId="0" fontId="1" fillId="0" borderId="0" xfId="0" applyFont="1"/>
    <xf numFmtId="0" fontId="1" fillId="0" borderId="0" xfId="0" applyFont="1" applyAlignment="1">
      <alignment horizontal="left" vertical="top" wrapText="1"/>
    </xf>
    <xf numFmtId="3" fontId="1" fillId="0" borderId="0" xfId="0" applyNumberFormat="1" applyFont="1"/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3" fontId="1" fillId="2" borderId="0" xfId="0" applyNumberFormat="1" applyFont="1" applyFill="1" applyAlignment="1">
      <alignment horizontal="left" vertical="top" wrapText="1"/>
    </xf>
    <xf numFmtId="164" fontId="2" fillId="2" borderId="0" xfId="0" applyNumberFormat="1" applyFont="1" applyFill="1" applyAlignment="1">
      <alignment horizontal="left" vertical="top" wrapText="1"/>
    </xf>
    <xf numFmtId="3" fontId="1" fillId="2" borderId="2" xfId="0" applyNumberFormat="1" applyFont="1" applyFill="1" applyBorder="1" applyAlignment="1">
      <alignment horizontal="left" vertical="top" wrapText="1"/>
    </xf>
    <xf numFmtId="3" fontId="1" fillId="2" borderId="3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horizontal="left" vertical="top" wrapText="1"/>
    </xf>
    <xf numFmtId="164" fontId="1" fillId="2" borderId="3" xfId="0" applyNumberFormat="1" applyFont="1" applyFill="1" applyBorder="1" applyAlignment="1">
      <alignment horizontal="left" vertical="top" wrapText="1"/>
    </xf>
    <xf numFmtId="0" fontId="2" fillId="0" borderId="1" xfId="0" applyFont="1" applyBorder="1"/>
    <xf numFmtId="3" fontId="2" fillId="0" borderId="1" xfId="0" applyNumberFormat="1" applyFont="1" applyBorder="1"/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54"/>
  <sheetViews>
    <sheetView tabSelected="1" view="pageBreakPreview" topLeftCell="B3" zoomScaleSheetLayoutView="100" workbookViewId="0">
      <selection activeCell="C53" sqref="C53:C54"/>
    </sheetView>
  </sheetViews>
  <sheetFormatPr defaultRowHeight="15"/>
  <cols>
    <col min="1" max="1" width="9.140625" style="21"/>
    <col min="2" max="2" width="6.140625" style="21" customWidth="1"/>
    <col min="3" max="3" width="17.28515625" style="21" customWidth="1"/>
    <col min="4" max="4" width="7.140625" style="21" customWidth="1"/>
    <col min="5" max="5" width="54.42578125" style="22" customWidth="1"/>
    <col min="6" max="6" width="9.140625" style="21"/>
    <col min="7" max="7" width="9.140625" style="23"/>
    <col min="8" max="8" width="11" style="23" customWidth="1"/>
    <col min="9" max="9" width="13.42578125" style="23" customWidth="1"/>
    <col min="10" max="16384" width="9.140625" style="21"/>
  </cols>
  <sheetData>
    <row r="1" spans="2:9" s="1" customFormat="1" ht="30" customHeight="1">
      <c r="B1" s="10"/>
      <c r="D1" s="10"/>
      <c r="G1" s="10"/>
      <c r="H1" s="28" t="s">
        <v>0</v>
      </c>
      <c r="I1" s="28"/>
    </row>
    <row r="2" spans="2:9" s="1" customFormat="1">
      <c r="B2" s="10"/>
      <c r="D2" s="29" t="s">
        <v>1</v>
      </c>
      <c r="E2" s="29"/>
      <c r="F2" s="29"/>
      <c r="G2" s="29"/>
      <c r="H2" s="29"/>
      <c r="I2" s="29"/>
    </row>
    <row r="3" spans="2:9" s="1" customFormat="1">
      <c r="B3" s="10"/>
      <c r="D3" s="10"/>
      <c r="G3" s="10"/>
      <c r="H3" s="10"/>
      <c r="I3" s="10"/>
    </row>
    <row r="4" spans="2:9" s="1" customFormat="1" ht="28.5">
      <c r="B4" s="2" t="s">
        <v>3</v>
      </c>
      <c r="C4" s="9" t="s">
        <v>2</v>
      </c>
      <c r="D4" s="2" t="s">
        <v>3</v>
      </c>
      <c r="E4" s="9" t="s">
        <v>4</v>
      </c>
      <c r="F4" s="9" t="s">
        <v>5</v>
      </c>
      <c r="G4" s="2" t="s">
        <v>6</v>
      </c>
      <c r="H4" s="2" t="s">
        <v>7</v>
      </c>
      <c r="I4" s="2" t="s">
        <v>8</v>
      </c>
    </row>
    <row r="5" spans="2:9" s="1" customFormat="1" ht="18.75" customHeight="1">
      <c r="B5" s="33">
        <v>1</v>
      </c>
      <c r="C5" s="32" t="s">
        <v>11</v>
      </c>
      <c r="D5" s="30">
        <v>1</v>
      </c>
      <c r="E5" s="8" t="s">
        <v>9</v>
      </c>
      <c r="F5" s="8" t="s">
        <v>10</v>
      </c>
      <c r="G5" s="3">
        <v>4</v>
      </c>
      <c r="H5" s="3">
        <v>1250000</v>
      </c>
      <c r="I5" s="3">
        <f>G5*H5</f>
        <v>5000000</v>
      </c>
    </row>
    <row r="6" spans="2:9" s="17" customFormat="1" ht="14.25">
      <c r="B6" s="33"/>
      <c r="C6" s="32"/>
      <c r="D6" s="31"/>
      <c r="E6" s="15" t="s">
        <v>12</v>
      </c>
      <c r="F6" s="15"/>
      <c r="G6" s="16"/>
      <c r="H6" s="16"/>
      <c r="I6" s="16">
        <f>I5</f>
        <v>5000000</v>
      </c>
    </row>
    <row r="7" spans="2:9" s="6" customFormat="1" ht="30">
      <c r="B7" s="33">
        <v>2</v>
      </c>
      <c r="C7" s="32" t="s">
        <v>13</v>
      </c>
      <c r="D7" s="4">
        <v>1</v>
      </c>
      <c r="E7" s="4" t="s">
        <v>20</v>
      </c>
      <c r="F7" s="8" t="s">
        <v>10</v>
      </c>
      <c r="G7" s="3">
        <v>50</v>
      </c>
      <c r="H7" s="3">
        <v>240000</v>
      </c>
      <c r="I7" s="3">
        <f>G7*H7</f>
        <v>12000000</v>
      </c>
    </row>
    <row r="8" spans="2:9" s="6" customFormat="1" ht="60">
      <c r="B8" s="33"/>
      <c r="C8" s="32"/>
      <c r="D8" s="4">
        <f>D7+1</f>
        <v>2</v>
      </c>
      <c r="E8" s="4" t="s">
        <v>21</v>
      </c>
      <c r="F8" s="8" t="s">
        <v>10</v>
      </c>
      <c r="G8" s="3">
        <v>135</v>
      </c>
      <c r="H8" s="3">
        <v>180000</v>
      </c>
      <c r="I8" s="3">
        <f>G8*H8</f>
        <v>24300000</v>
      </c>
    </row>
    <row r="9" spans="2:9" s="6" customFormat="1" ht="31.5" customHeight="1">
      <c r="B9" s="33"/>
      <c r="C9" s="32"/>
      <c r="D9" s="4">
        <f t="shared" ref="D9:D14" si="0">D8+1</f>
        <v>3</v>
      </c>
      <c r="E9" s="4" t="s">
        <v>22</v>
      </c>
      <c r="F9" s="8" t="s">
        <v>10</v>
      </c>
      <c r="G9" s="3">
        <v>135</v>
      </c>
      <c r="H9" s="3">
        <v>190000</v>
      </c>
      <c r="I9" s="3">
        <f>G9*H9</f>
        <v>25650000</v>
      </c>
    </row>
    <row r="10" spans="2:9" s="6" customFormat="1">
      <c r="B10" s="33"/>
      <c r="C10" s="32"/>
      <c r="D10" s="4">
        <f t="shared" si="0"/>
        <v>4</v>
      </c>
      <c r="E10" s="4" t="s">
        <v>23</v>
      </c>
      <c r="F10" s="8" t="s">
        <v>10</v>
      </c>
      <c r="G10" s="3">
        <v>380</v>
      </c>
      <c r="H10" s="3">
        <v>41000</v>
      </c>
      <c r="I10" s="3">
        <f>G10*H10</f>
        <v>15580000</v>
      </c>
    </row>
    <row r="11" spans="2:9" s="17" customFormat="1">
      <c r="B11" s="33"/>
      <c r="C11" s="32"/>
      <c r="D11" s="18"/>
      <c r="E11" s="15" t="s">
        <v>12</v>
      </c>
      <c r="F11" s="9"/>
      <c r="G11" s="16"/>
      <c r="H11" s="16"/>
      <c r="I11" s="16">
        <f>SUM(I7:I10)</f>
        <v>77530000</v>
      </c>
    </row>
    <row r="12" spans="2:9" s="6" customFormat="1" ht="30">
      <c r="B12" s="33">
        <v>3</v>
      </c>
      <c r="C12" s="32" t="s">
        <v>14</v>
      </c>
      <c r="D12" s="4">
        <v>1</v>
      </c>
      <c r="E12" s="4" t="s">
        <v>24</v>
      </c>
      <c r="F12" s="8" t="s">
        <v>10</v>
      </c>
      <c r="G12" s="3">
        <v>860</v>
      </c>
      <c r="H12" s="3">
        <v>31000</v>
      </c>
      <c r="I12" s="3">
        <f t="shared" ref="I12:I14" si="1">H12*G12</f>
        <v>26660000</v>
      </c>
    </row>
    <row r="13" spans="2:9" s="6" customFormat="1">
      <c r="B13" s="33"/>
      <c r="C13" s="32"/>
      <c r="D13" s="4">
        <f t="shared" si="0"/>
        <v>2</v>
      </c>
      <c r="E13" s="4" t="s">
        <v>25</v>
      </c>
      <c r="F13" s="8" t="s">
        <v>10</v>
      </c>
      <c r="G13" s="3">
        <v>115</v>
      </c>
      <c r="H13" s="3">
        <v>32700</v>
      </c>
      <c r="I13" s="3">
        <f t="shared" si="1"/>
        <v>3760500</v>
      </c>
    </row>
    <row r="14" spans="2:9" s="6" customFormat="1">
      <c r="B14" s="33"/>
      <c r="C14" s="32"/>
      <c r="D14" s="4">
        <f t="shared" si="0"/>
        <v>3</v>
      </c>
      <c r="E14" s="4" t="s">
        <v>26</v>
      </c>
      <c r="F14" s="8" t="s">
        <v>10</v>
      </c>
      <c r="G14" s="3">
        <v>660</v>
      </c>
      <c r="H14" s="3">
        <v>9400</v>
      </c>
      <c r="I14" s="3">
        <f t="shared" si="1"/>
        <v>6204000</v>
      </c>
    </row>
    <row r="15" spans="2:9" s="5" customFormat="1" ht="14.25" customHeight="1">
      <c r="B15" s="33"/>
      <c r="C15" s="32"/>
      <c r="D15" s="4"/>
      <c r="E15" s="7" t="s">
        <v>12</v>
      </c>
      <c r="F15" s="9"/>
      <c r="G15" s="2"/>
      <c r="H15" s="2"/>
      <c r="I15" s="2">
        <f>SUM(I12:I14)</f>
        <v>36624500</v>
      </c>
    </row>
    <row r="16" spans="2:9" s="6" customFormat="1" ht="34.5" customHeight="1">
      <c r="B16" s="33">
        <v>4</v>
      </c>
      <c r="C16" s="32" t="s">
        <v>15</v>
      </c>
      <c r="D16" s="4">
        <v>1</v>
      </c>
      <c r="E16" s="4" t="s">
        <v>55</v>
      </c>
      <c r="F16" s="4" t="s">
        <v>10</v>
      </c>
      <c r="G16" s="3">
        <v>660</v>
      </c>
      <c r="H16" s="3">
        <v>10060</v>
      </c>
      <c r="I16" s="3">
        <f>G16*H16</f>
        <v>6639600</v>
      </c>
    </row>
    <row r="17" spans="2:9" s="6" customFormat="1" ht="75">
      <c r="B17" s="33"/>
      <c r="C17" s="32"/>
      <c r="D17" s="4">
        <v>2</v>
      </c>
      <c r="E17" s="4" t="s">
        <v>45</v>
      </c>
      <c r="F17" s="4" t="s">
        <v>10</v>
      </c>
      <c r="G17" s="3">
        <v>900</v>
      </c>
      <c r="H17" s="3">
        <v>12900</v>
      </c>
      <c r="I17" s="3">
        <f>G17*H17</f>
        <v>11610000</v>
      </c>
    </row>
    <row r="18" spans="2:9" s="6" customFormat="1">
      <c r="B18" s="33"/>
      <c r="C18" s="32"/>
      <c r="D18" s="4">
        <v>3</v>
      </c>
      <c r="E18" s="4" t="s">
        <v>30</v>
      </c>
      <c r="F18" s="4" t="s">
        <v>10</v>
      </c>
      <c r="G18" s="3">
        <v>2000</v>
      </c>
      <c r="H18" s="3">
        <v>7340</v>
      </c>
      <c r="I18" s="3">
        <f>G18*H18</f>
        <v>14680000</v>
      </c>
    </row>
    <row r="19" spans="2:9" s="5" customFormat="1" ht="14.25" customHeight="1">
      <c r="B19" s="33"/>
      <c r="C19" s="32"/>
      <c r="D19" s="4"/>
      <c r="E19" s="7" t="s">
        <v>12</v>
      </c>
      <c r="F19" s="7"/>
      <c r="G19" s="2"/>
      <c r="H19" s="2"/>
      <c r="I19" s="2">
        <f>SUM(I16:I17)</f>
        <v>18249600</v>
      </c>
    </row>
    <row r="20" spans="2:9" s="6" customFormat="1">
      <c r="B20" s="33">
        <v>5</v>
      </c>
      <c r="C20" s="32" t="s">
        <v>16</v>
      </c>
      <c r="D20" s="4">
        <v>1</v>
      </c>
      <c r="E20" s="4" t="s">
        <v>32</v>
      </c>
      <c r="F20" s="4" t="s">
        <v>10</v>
      </c>
      <c r="G20" s="3">
        <v>90</v>
      </c>
      <c r="H20" s="3">
        <v>35948</v>
      </c>
      <c r="I20" s="3">
        <f t="shared" ref="I20:I24" si="2">G20*H20</f>
        <v>3235320</v>
      </c>
    </row>
    <row r="21" spans="2:9" s="6" customFormat="1">
      <c r="B21" s="33"/>
      <c r="C21" s="32"/>
      <c r="D21" s="4">
        <f t="shared" ref="D21:D24" si="3">D20+1</f>
        <v>2</v>
      </c>
      <c r="E21" s="4" t="s">
        <v>33</v>
      </c>
      <c r="F21" s="4" t="s">
        <v>10</v>
      </c>
      <c r="G21" s="3">
        <v>230</v>
      </c>
      <c r="H21" s="3">
        <v>27000</v>
      </c>
      <c r="I21" s="3">
        <f t="shared" si="2"/>
        <v>6210000</v>
      </c>
    </row>
    <row r="22" spans="2:9" s="6" customFormat="1">
      <c r="B22" s="33"/>
      <c r="C22" s="32"/>
      <c r="D22" s="4">
        <f t="shared" si="3"/>
        <v>3</v>
      </c>
      <c r="E22" s="4" t="s">
        <v>28</v>
      </c>
      <c r="F22" s="4" t="s">
        <v>10</v>
      </c>
      <c r="G22" s="3">
        <v>1155</v>
      </c>
      <c r="H22" s="3">
        <v>9700</v>
      </c>
      <c r="I22" s="3">
        <f t="shared" si="2"/>
        <v>11203500</v>
      </c>
    </row>
    <row r="23" spans="2:9" s="6" customFormat="1" ht="30">
      <c r="B23" s="33"/>
      <c r="C23" s="32"/>
      <c r="D23" s="4">
        <f t="shared" si="3"/>
        <v>4</v>
      </c>
      <c r="E23" s="4" t="s">
        <v>35</v>
      </c>
      <c r="F23" s="4" t="s">
        <v>10</v>
      </c>
      <c r="G23" s="3">
        <v>2300</v>
      </c>
      <c r="H23" s="3">
        <v>11450</v>
      </c>
      <c r="I23" s="3">
        <f t="shared" si="2"/>
        <v>26335000</v>
      </c>
    </row>
    <row r="24" spans="2:9" s="6" customFormat="1">
      <c r="B24" s="33"/>
      <c r="C24" s="32"/>
      <c r="D24" s="4">
        <f t="shared" si="3"/>
        <v>5</v>
      </c>
      <c r="E24" s="4" t="s">
        <v>36</v>
      </c>
      <c r="F24" s="4" t="s">
        <v>10</v>
      </c>
      <c r="G24" s="3">
        <v>100</v>
      </c>
      <c r="H24" s="3">
        <v>6840</v>
      </c>
      <c r="I24" s="3">
        <f t="shared" si="2"/>
        <v>684000</v>
      </c>
    </row>
    <row r="25" spans="2:9" s="5" customFormat="1" ht="14.25" customHeight="1">
      <c r="B25" s="33"/>
      <c r="C25" s="32"/>
      <c r="D25" s="4"/>
      <c r="E25" s="7" t="s">
        <v>12</v>
      </c>
      <c r="F25" s="7"/>
      <c r="G25" s="2"/>
      <c r="H25" s="2"/>
      <c r="I25" s="2">
        <f>SUM(I20:I24)</f>
        <v>47667820</v>
      </c>
    </row>
    <row r="26" spans="2:9" s="6" customFormat="1" ht="75">
      <c r="B26" s="34">
        <v>6</v>
      </c>
      <c r="C26" s="32" t="s">
        <v>17</v>
      </c>
      <c r="D26" s="13">
        <v>1</v>
      </c>
      <c r="E26" s="13" t="s">
        <v>37</v>
      </c>
      <c r="F26" s="13" t="s">
        <v>10</v>
      </c>
      <c r="G26" s="11">
        <v>80</v>
      </c>
      <c r="H26" s="11">
        <v>32000</v>
      </c>
      <c r="I26" s="11">
        <f t="shared" ref="I26:I34" si="4">G26*H26</f>
        <v>2560000</v>
      </c>
    </row>
    <row r="27" spans="2:9" s="6" customFormat="1" ht="75">
      <c r="B27" s="34"/>
      <c r="C27" s="32"/>
      <c r="D27" s="4">
        <v>2</v>
      </c>
      <c r="E27" s="4" t="s">
        <v>38</v>
      </c>
      <c r="F27" s="13" t="s">
        <v>10</v>
      </c>
      <c r="G27" s="3">
        <v>80</v>
      </c>
      <c r="H27" s="3">
        <v>32000</v>
      </c>
      <c r="I27" s="3">
        <f t="shared" si="4"/>
        <v>2560000</v>
      </c>
    </row>
    <row r="28" spans="2:9" s="5" customFormat="1" ht="15" customHeight="1">
      <c r="B28" s="34"/>
      <c r="C28" s="32"/>
      <c r="D28" s="4"/>
      <c r="E28" s="7" t="s">
        <v>12</v>
      </c>
      <c r="F28" s="7"/>
      <c r="G28" s="2"/>
      <c r="H28" s="2"/>
      <c r="I28" s="2">
        <f>SUM(I26:I27)</f>
        <v>5120000</v>
      </c>
    </row>
    <row r="29" spans="2:9" s="6" customFormat="1">
      <c r="B29" s="34">
        <v>7</v>
      </c>
      <c r="C29" s="32" t="s">
        <v>29</v>
      </c>
      <c r="D29" s="14">
        <v>1</v>
      </c>
      <c r="E29" s="19" t="s">
        <v>39</v>
      </c>
      <c r="F29" s="14" t="s">
        <v>10</v>
      </c>
      <c r="G29" s="12">
        <v>300</v>
      </c>
      <c r="H29" s="12">
        <v>200000</v>
      </c>
      <c r="I29" s="12">
        <f t="shared" si="4"/>
        <v>60000000</v>
      </c>
    </row>
    <row r="30" spans="2:9" s="6" customFormat="1" ht="60">
      <c r="B30" s="34"/>
      <c r="C30" s="32"/>
      <c r="D30" s="4">
        <f>D29+1</f>
        <v>2</v>
      </c>
      <c r="E30" s="4" t="s">
        <v>40</v>
      </c>
      <c r="F30" s="14" t="s">
        <v>10</v>
      </c>
      <c r="G30" s="3">
        <v>60</v>
      </c>
      <c r="H30" s="3">
        <v>250000</v>
      </c>
      <c r="I30" s="3">
        <f t="shared" si="4"/>
        <v>15000000</v>
      </c>
    </row>
    <row r="31" spans="2:9" s="6" customFormat="1" ht="45">
      <c r="B31" s="34"/>
      <c r="C31" s="32"/>
      <c r="D31" s="4">
        <f t="shared" ref="D31:D34" si="5">D30+1</f>
        <v>3</v>
      </c>
      <c r="E31" s="4" t="s">
        <v>41</v>
      </c>
      <c r="F31" s="14" t="s">
        <v>10</v>
      </c>
      <c r="G31" s="3">
        <v>115</v>
      </c>
      <c r="H31" s="3">
        <v>20000</v>
      </c>
      <c r="I31" s="3">
        <f t="shared" si="4"/>
        <v>2300000</v>
      </c>
    </row>
    <row r="32" spans="2:9" s="6" customFormat="1" ht="30">
      <c r="B32" s="34"/>
      <c r="C32" s="32"/>
      <c r="D32" s="4">
        <f t="shared" si="5"/>
        <v>4</v>
      </c>
      <c r="E32" s="4" t="s">
        <v>42</v>
      </c>
      <c r="F32" s="14" t="s">
        <v>10</v>
      </c>
      <c r="G32" s="3">
        <v>740</v>
      </c>
      <c r="H32" s="3">
        <v>21000</v>
      </c>
      <c r="I32" s="3">
        <f t="shared" si="4"/>
        <v>15540000</v>
      </c>
    </row>
    <row r="33" spans="2:9" s="6" customFormat="1">
      <c r="B33" s="34"/>
      <c r="C33" s="32"/>
      <c r="D33" s="4">
        <f t="shared" si="5"/>
        <v>5</v>
      </c>
      <c r="E33" s="4" t="s">
        <v>43</v>
      </c>
      <c r="F33" s="14" t="s">
        <v>10</v>
      </c>
      <c r="G33" s="3">
        <v>10</v>
      </c>
      <c r="H33" s="3">
        <v>64500</v>
      </c>
      <c r="I33" s="3">
        <f t="shared" si="4"/>
        <v>645000</v>
      </c>
    </row>
    <row r="34" spans="2:9" s="6" customFormat="1">
      <c r="B34" s="34"/>
      <c r="C34" s="32"/>
      <c r="D34" s="4">
        <f t="shared" si="5"/>
        <v>6</v>
      </c>
      <c r="E34" s="4" t="s">
        <v>28</v>
      </c>
      <c r="F34" s="14" t="s">
        <v>10</v>
      </c>
      <c r="G34" s="3">
        <v>825</v>
      </c>
      <c r="H34" s="3">
        <v>9000</v>
      </c>
      <c r="I34" s="3">
        <f t="shared" si="4"/>
        <v>7425000</v>
      </c>
    </row>
    <row r="35" spans="2:9" s="17" customFormat="1" ht="14.25" customHeight="1">
      <c r="B35" s="34"/>
      <c r="C35" s="32"/>
      <c r="D35" s="18"/>
      <c r="E35" s="15" t="s">
        <v>12</v>
      </c>
      <c r="F35" s="15"/>
      <c r="G35" s="16"/>
      <c r="H35" s="16"/>
      <c r="I35" s="16">
        <f>SUM(I29:I34)</f>
        <v>100910000</v>
      </c>
    </row>
    <row r="36" spans="2:9" s="17" customFormat="1">
      <c r="B36" s="34">
        <v>8</v>
      </c>
      <c r="C36" s="32" t="s">
        <v>18</v>
      </c>
      <c r="D36" s="18">
        <v>1</v>
      </c>
      <c r="E36" s="18" t="s">
        <v>46</v>
      </c>
      <c r="F36" s="18" t="s">
        <v>10</v>
      </c>
      <c r="G36" s="20">
        <v>45</v>
      </c>
      <c r="H36" s="20">
        <v>110160</v>
      </c>
      <c r="I36" s="20">
        <f>G36*H36</f>
        <v>4957200</v>
      </c>
    </row>
    <row r="37" spans="2:9" s="17" customFormat="1" ht="19.5" customHeight="1">
      <c r="B37" s="34"/>
      <c r="C37" s="32"/>
      <c r="D37" s="18">
        <f>D36+1</f>
        <v>2</v>
      </c>
      <c r="E37" s="18" t="s">
        <v>47</v>
      </c>
      <c r="F37" s="18" t="s">
        <v>10</v>
      </c>
      <c r="G37" s="20">
        <v>20</v>
      </c>
      <c r="H37" s="20">
        <v>149050</v>
      </c>
      <c r="I37" s="20">
        <f t="shared" ref="I37:I43" si="6">G37*H37</f>
        <v>2981000</v>
      </c>
    </row>
    <row r="38" spans="2:9" s="17" customFormat="1" ht="22.5" customHeight="1">
      <c r="B38" s="34"/>
      <c r="C38" s="32"/>
      <c r="D38" s="18">
        <f t="shared" ref="D38:D43" si="7">D37+1</f>
        <v>3</v>
      </c>
      <c r="E38" s="18" t="s">
        <v>48</v>
      </c>
      <c r="F38" s="18" t="s">
        <v>10</v>
      </c>
      <c r="G38" s="20">
        <v>20</v>
      </c>
      <c r="H38" s="20">
        <v>252720</v>
      </c>
      <c r="I38" s="20">
        <f t="shared" si="6"/>
        <v>5054400</v>
      </c>
    </row>
    <row r="39" spans="2:9" s="17" customFormat="1" ht="30">
      <c r="B39" s="34"/>
      <c r="C39" s="32"/>
      <c r="D39" s="18">
        <f t="shared" si="7"/>
        <v>4</v>
      </c>
      <c r="E39" s="18" t="s">
        <v>49</v>
      </c>
      <c r="F39" s="18" t="s">
        <v>10</v>
      </c>
      <c r="G39" s="20">
        <v>10</v>
      </c>
      <c r="H39" s="20">
        <v>326600</v>
      </c>
      <c r="I39" s="20">
        <f t="shared" si="6"/>
        <v>3266000</v>
      </c>
    </row>
    <row r="40" spans="2:9" s="17" customFormat="1" ht="24" customHeight="1">
      <c r="B40" s="34"/>
      <c r="C40" s="32"/>
      <c r="D40" s="18">
        <f t="shared" si="7"/>
        <v>5</v>
      </c>
      <c r="E40" s="18" t="s">
        <v>50</v>
      </c>
      <c r="F40" s="18" t="s">
        <v>10</v>
      </c>
      <c r="G40" s="20">
        <v>8</v>
      </c>
      <c r="H40" s="20">
        <v>518400</v>
      </c>
      <c r="I40" s="20">
        <f t="shared" si="6"/>
        <v>4147200</v>
      </c>
    </row>
    <row r="41" spans="2:9" s="17" customFormat="1" ht="30">
      <c r="B41" s="34"/>
      <c r="C41" s="32"/>
      <c r="D41" s="18">
        <f t="shared" si="7"/>
        <v>6</v>
      </c>
      <c r="E41" s="18" t="s">
        <v>51</v>
      </c>
      <c r="F41" s="18" t="s">
        <v>10</v>
      </c>
      <c r="G41" s="20">
        <v>20</v>
      </c>
      <c r="H41" s="20">
        <v>25670</v>
      </c>
      <c r="I41" s="20">
        <f t="shared" si="6"/>
        <v>513400</v>
      </c>
    </row>
    <row r="42" spans="2:9" s="17" customFormat="1">
      <c r="B42" s="34"/>
      <c r="C42" s="32"/>
      <c r="D42" s="18">
        <f t="shared" si="7"/>
        <v>7</v>
      </c>
      <c r="E42" s="18" t="s">
        <v>52</v>
      </c>
      <c r="F42" s="18" t="s">
        <v>10</v>
      </c>
      <c r="G42" s="20">
        <v>8</v>
      </c>
      <c r="H42" s="20">
        <v>1292760</v>
      </c>
      <c r="I42" s="20">
        <f t="shared" si="6"/>
        <v>10342080</v>
      </c>
    </row>
    <row r="43" spans="2:9" s="17" customFormat="1">
      <c r="B43" s="34"/>
      <c r="C43" s="32"/>
      <c r="D43" s="18">
        <f t="shared" si="7"/>
        <v>8</v>
      </c>
      <c r="E43" s="18" t="s">
        <v>53</v>
      </c>
      <c r="F43" s="18" t="s">
        <v>10</v>
      </c>
      <c r="G43" s="20">
        <v>20</v>
      </c>
      <c r="H43" s="20">
        <v>641520</v>
      </c>
      <c r="I43" s="20">
        <f t="shared" si="6"/>
        <v>12830400</v>
      </c>
    </row>
    <row r="44" spans="2:9" s="17" customFormat="1">
      <c r="B44" s="34"/>
      <c r="C44" s="32"/>
      <c r="D44" s="18"/>
      <c r="E44" s="15" t="s">
        <v>12</v>
      </c>
      <c r="F44" s="15"/>
      <c r="G44" s="16"/>
      <c r="H44" s="16"/>
      <c r="I44" s="16">
        <f>SUM(I36:I43)</f>
        <v>44091680</v>
      </c>
    </row>
    <row r="45" spans="2:9" s="5" customFormat="1" ht="15.75" customHeight="1">
      <c r="B45" s="26">
        <v>9</v>
      </c>
      <c r="C45" s="26" t="s">
        <v>56</v>
      </c>
      <c r="D45" s="26">
        <v>1</v>
      </c>
      <c r="E45" s="4" t="s">
        <v>31</v>
      </c>
      <c r="F45" s="4" t="s">
        <v>10</v>
      </c>
      <c r="G45" s="3">
        <v>200</v>
      </c>
      <c r="H45" s="3">
        <v>200000</v>
      </c>
      <c r="I45" s="3">
        <f>G45*H45</f>
        <v>40000000</v>
      </c>
    </row>
    <row r="46" spans="2:9" s="5" customFormat="1" ht="15" customHeight="1">
      <c r="B46" s="27"/>
      <c r="C46" s="27"/>
      <c r="D46" s="27"/>
      <c r="E46" s="7" t="s">
        <v>12</v>
      </c>
      <c r="F46" s="7"/>
      <c r="G46" s="2"/>
      <c r="H46" s="2"/>
      <c r="I46" s="2">
        <f>SUM(I45:I45)</f>
        <v>40000000</v>
      </c>
    </row>
    <row r="47" spans="2:9" s="6" customFormat="1">
      <c r="B47" s="34">
        <v>10</v>
      </c>
      <c r="C47" s="32" t="s">
        <v>19</v>
      </c>
      <c r="D47" s="26">
        <v>1</v>
      </c>
      <c r="E47" s="4" t="s">
        <v>27</v>
      </c>
      <c r="F47" s="4" t="s">
        <v>10</v>
      </c>
      <c r="G47" s="3">
        <v>60</v>
      </c>
      <c r="H47" s="3">
        <v>11300</v>
      </c>
      <c r="I47" s="3">
        <f>G47*H47</f>
        <v>678000</v>
      </c>
    </row>
    <row r="48" spans="2:9" s="5" customFormat="1" ht="14.25" customHeight="1">
      <c r="B48" s="34"/>
      <c r="C48" s="32"/>
      <c r="D48" s="27"/>
      <c r="E48" s="7" t="s">
        <v>12</v>
      </c>
      <c r="F48" s="7"/>
      <c r="G48" s="2"/>
      <c r="H48" s="2"/>
      <c r="I48" s="2">
        <f>I47</f>
        <v>678000</v>
      </c>
    </row>
    <row r="49" spans="2:9" s="6" customFormat="1">
      <c r="B49" s="34">
        <v>11</v>
      </c>
      <c r="C49" s="32" t="s">
        <v>57</v>
      </c>
      <c r="D49" s="26">
        <v>1</v>
      </c>
      <c r="E49" s="4" t="s">
        <v>44</v>
      </c>
      <c r="F49" s="4" t="s">
        <v>10</v>
      </c>
      <c r="G49" s="3">
        <v>500</v>
      </c>
      <c r="H49" s="3">
        <v>15800</v>
      </c>
      <c r="I49" s="3">
        <f>G49*H49</f>
        <v>7900000</v>
      </c>
    </row>
    <row r="50" spans="2:9" s="5" customFormat="1" ht="14.25" customHeight="1">
      <c r="B50" s="34"/>
      <c r="C50" s="32"/>
      <c r="D50" s="27"/>
      <c r="E50" s="7" t="s">
        <v>12</v>
      </c>
      <c r="F50" s="7"/>
      <c r="G50" s="2"/>
      <c r="H50" s="2"/>
      <c r="I50" s="2">
        <f>I49</f>
        <v>7900000</v>
      </c>
    </row>
    <row r="51" spans="2:9" s="5" customFormat="1">
      <c r="B51" s="26">
        <v>12</v>
      </c>
      <c r="C51" s="35" t="s">
        <v>58</v>
      </c>
      <c r="D51" s="26">
        <v>1</v>
      </c>
      <c r="E51" s="4" t="s">
        <v>34</v>
      </c>
      <c r="F51" s="4" t="s">
        <v>10</v>
      </c>
      <c r="G51" s="3">
        <v>2000</v>
      </c>
      <c r="H51" s="3">
        <v>6700</v>
      </c>
      <c r="I51" s="3">
        <f t="shared" ref="I51" si="8">G51*H51</f>
        <v>13400000</v>
      </c>
    </row>
    <row r="52" spans="2:9" s="5" customFormat="1" ht="15" customHeight="1">
      <c r="B52" s="27"/>
      <c r="C52" s="36"/>
      <c r="D52" s="27"/>
      <c r="E52" s="7" t="s">
        <v>12</v>
      </c>
      <c r="F52" s="7"/>
      <c r="G52" s="2"/>
      <c r="H52" s="2"/>
      <c r="I52" s="2">
        <f>I51</f>
        <v>13400000</v>
      </c>
    </row>
    <row r="53" spans="2:9">
      <c r="B53" s="34">
        <v>13</v>
      </c>
      <c r="C53" s="39" t="s">
        <v>59</v>
      </c>
      <c r="D53" s="25">
        <f t="shared" ref="D53" si="9">D52+1</f>
        <v>1</v>
      </c>
      <c r="E53" s="25" t="s">
        <v>54</v>
      </c>
      <c r="F53" s="24" t="s">
        <v>10</v>
      </c>
      <c r="G53" s="3">
        <v>80</v>
      </c>
      <c r="H53" s="3">
        <v>25000</v>
      </c>
      <c r="I53" s="3">
        <f>G53*H53</f>
        <v>2000000</v>
      </c>
    </row>
    <row r="54" spans="2:9" s="17" customFormat="1" ht="14.25">
      <c r="B54" s="34"/>
      <c r="C54" s="40"/>
      <c r="D54" s="37"/>
      <c r="E54" s="15" t="s">
        <v>12</v>
      </c>
      <c r="F54" s="37"/>
      <c r="G54" s="38"/>
      <c r="H54" s="38"/>
      <c r="I54" s="38">
        <f>I53</f>
        <v>2000000</v>
      </c>
    </row>
  </sheetData>
  <mergeCells count="33">
    <mergeCell ref="B53:B54"/>
    <mergeCell ref="D45:D46"/>
    <mergeCell ref="C53:C54"/>
    <mergeCell ref="C7:C11"/>
    <mergeCell ref="C36:C44"/>
    <mergeCell ref="C12:C15"/>
    <mergeCell ref="C16:C19"/>
    <mergeCell ref="D51:D52"/>
    <mergeCell ref="C51:C52"/>
    <mergeCell ref="D49:D50"/>
    <mergeCell ref="D47:D48"/>
    <mergeCell ref="B20:B25"/>
    <mergeCell ref="C26:C28"/>
    <mergeCell ref="C29:C35"/>
    <mergeCell ref="B29:B35"/>
    <mergeCell ref="C20:C25"/>
    <mergeCell ref="B26:B28"/>
    <mergeCell ref="B51:B52"/>
    <mergeCell ref="C45:C46"/>
    <mergeCell ref="B45:B46"/>
    <mergeCell ref="H1:I1"/>
    <mergeCell ref="D2:I2"/>
    <mergeCell ref="D5:D6"/>
    <mergeCell ref="C5:C6"/>
    <mergeCell ref="B5:B6"/>
    <mergeCell ref="B36:B44"/>
    <mergeCell ref="B49:B50"/>
    <mergeCell ref="C49:C50"/>
    <mergeCell ref="B47:B48"/>
    <mergeCell ref="C47:C48"/>
    <mergeCell ref="B7:B11"/>
    <mergeCell ref="B12:B15"/>
    <mergeCell ref="B16:B19"/>
  </mergeCell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2020-07-08T03:05:02Z</dcterms:modified>
</cp:coreProperties>
</file>