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Лист1!$A$1:$J$90</definedName>
  </definedNames>
  <calcPr calcId="152511" refMode="R1C1"/>
</workbook>
</file>

<file path=xl/calcChain.xml><?xml version="1.0" encoding="utf-8"?>
<calcChain xmlns="http://schemas.openxmlformats.org/spreadsheetml/2006/main">
  <c r="F92" i="1" l="1"/>
  <c r="F43" i="1" l="1"/>
  <c r="F44" i="1" s="1"/>
  <c r="F39" i="1"/>
  <c r="F40" i="1" s="1"/>
  <c r="F64" i="1" l="1"/>
  <c r="F63" i="1"/>
  <c r="F15" i="1"/>
  <c r="F16" i="1" s="1"/>
  <c r="F61" i="1" l="1"/>
  <c r="F62" i="1" s="1"/>
  <c r="F13" i="1"/>
  <c r="F14" i="1" s="1"/>
  <c r="F89" i="1" l="1"/>
  <c r="F90" i="1" s="1"/>
  <c r="F59" i="1" l="1"/>
  <c r="F60" i="1" s="1"/>
  <c r="F53" i="1" l="1"/>
  <c r="F54" i="1" s="1"/>
  <c r="H41" i="1"/>
  <c r="I41" i="1" s="1"/>
  <c r="F11" i="1"/>
  <c r="F12" i="1" s="1"/>
  <c r="H11" i="1"/>
  <c r="I11" i="1" s="1"/>
  <c r="F81" i="1"/>
  <c r="F82" i="1" s="1"/>
  <c r="F75" i="1"/>
  <c r="F76" i="1" s="1"/>
  <c r="F35" i="1"/>
  <c r="F36" i="1" s="1"/>
  <c r="F29" i="1"/>
  <c r="F30" i="1" s="1"/>
  <c r="F23" i="1"/>
  <c r="F24" i="1" s="1"/>
  <c r="F25" i="1"/>
  <c r="F26" i="1" s="1"/>
  <c r="F85" i="1" l="1"/>
  <c r="F86" i="1" s="1"/>
  <c r="F21" i="1"/>
  <c r="F79" i="1" l="1"/>
  <c r="F80" i="1" s="1"/>
  <c r="F73" i="1"/>
  <c r="F74" i="1" s="1"/>
  <c r="F51" i="1"/>
  <c r="F52" i="1" s="1"/>
  <c r="F33" i="1"/>
  <c r="F34" i="1" s="1"/>
  <c r="F27" i="1"/>
  <c r="F28" i="1" s="1"/>
  <c r="F22" i="1"/>
  <c r="F17" i="1"/>
  <c r="F18" i="1" s="1"/>
  <c r="H17" i="1"/>
  <c r="I17" i="1" s="1"/>
  <c r="F7" i="1"/>
  <c r="F8" i="1" s="1"/>
  <c r="J17" i="1" l="1"/>
  <c r="H9" i="1"/>
  <c r="H19" i="1"/>
  <c r="H25" i="1"/>
  <c r="H31" i="1"/>
  <c r="H37" i="1"/>
  <c r="I37" i="1" s="1"/>
  <c r="H45" i="1"/>
  <c r="H47" i="1"/>
  <c r="H49" i="1"/>
  <c r="H55" i="1"/>
  <c r="H57" i="1"/>
  <c r="H59" i="1"/>
  <c r="H65" i="1"/>
  <c r="H67" i="1"/>
  <c r="H69" i="1"/>
  <c r="H71" i="1"/>
  <c r="H77" i="1"/>
  <c r="H83" i="1"/>
  <c r="H85" i="1"/>
  <c r="H87" i="1"/>
  <c r="I87" i="1" s="1"/>
  <c r="H5" i="1"/>
  <c r="F87" i="1"/>
  <c r="F88" i="1" s="1"/>
  <c r="F83" i="1"/>
  <c r="F84" i="1" s="1"/>
  <c r="F77" i="1"/>
  <c r="F78" i="1" s="1"/>
  <c r="F71" i="1"/>
  <c r="F72" i="1" s="1"/>
  <c r="F69" i="1"/>
  <c r="F70" i="1" s="1"/>
  <c r="F67" i="1"/>
  <c r="F68" i="1" s="1"/>
  <c r="F65" i="1"/>
  <c r="F66" i="1" s="1"/>
  <c r="F57" i="1"/>
  <c r="F58" i="1" s="1"/>
  <c r="F55" i="1"/>
  <c r="F56" i="1" s="1"/>
  <c r="F49" i="1"/>
  <c r="F50" i="1" s="1"/>
  <c r="F47" i="1"/>
  <c r="F48" i="1" s="1"/>
  <c r="F45" i="1"/>
  <c r="F46" i="1" s="1"/>
  <c r="F41" i="1"/>
  <c r="F42" i="1" s="1"/>
  <c r="F37" i="1"/>
  <c r="F38" i="1" s="1"/>
  <c r="F31" i="1"/>
  <c r="F32" i="1" s="1"/>
  <c r="F19" i="1"/>
  <c r="F20" i="1" s="1"/>
  <c r="F9" i="1"/>
  <c r="F10" i="1" s="1"/>
  <c r="F5" i="1"/>
  <c r="F6" i="1" s="1"/>
  <c r="I83" i="1" l="1"/>
  <c r="J83" i="1" s="1"/>
  <c r="I57" i="1"/>
  <c r="J57" i="1" s="1"/>
  <c r="I25" i="1"/>
  <c r="I71" i="1"/>
  <c r="I49" i="1"/>
  <c r="I67" i="1"/>
  <c r="J67" i="1" s="1"/>
  <c r="I45" i="1"/>
  <c r="I5" i="1"/>
  <c r="I85" i="1"/>
  <c r="J85" i="1" s="1"/>
  <c r="I77" i="1"/>
  <c r="I69" i="1"/>
  <c r="I65" i="1"/>
  <c r="J65" i="1" s="1"/>
  <c r="I59" i="1"/>
  <c r="J59" i="1" s="1"/>
  <c r="I55" i="1"/>
  <c r="J55" i="1" s="1"/>
  <c r="I47" i="1"/>
  <c r="I31" i="1"/>
  <c r="I19" i="1"/>
  <c r="I9" i="1"/>
  <c r="J9" i="1" s="1"/>
</calcChain>
</file>

<file path=xl/sharedStrings.xml><?xml version="1.0" encoding="utf-8"?>
<sst xmlns="http://schemas.openxmlformats.org/spreadsheetml/2006/main" count="184" uniqueCount="83">
  <si>
    <t>Приложение№  1</t>
  </si>
  <si>
    <t>Наименование расходного материала</t>
  </si>
  <si>
    <t>Ед. изм.</t>
  </si>
  <si>
    <t>кол-во</t>
  </si>
  <si>
    <t xml:space="preserve">цена  </t>
  </si>
  <si>
    <t xml:space="preserve">сумма  </t>
  </si>
  <si>
    <t>Лот№1</t>
  </si>
  <si>
    <t>сумма лота</t>
  </si>
  <si>
    <t>Лот№2</t>
  </si>
  <si>
    <t>штука</t>
  </si>
  <si>
    <t>Лот№3</t>
  </si>
  <si>
    <t>Лот№4</t>
  </si>
  <si>
    <t>Лот№5</t>
  </si>
  <si>
    <t>Лот№6</t>
  </si>
  <si>
    <t>Лот№7</t>
  </si>
  <si>
    <t>Лот№8</t>
  </si>
  <si>
    <t>Лот№9</t>
  </si>
  <si>
    <t>Лот№10</t>
  </si>
  <si>
    <t>Лот№11</t>
  </si>
  <si>
    <t>Лот№12</t>
  </si>
  <si>
    <t>Лот№13</t>
  </si>
  <si>
    <t>Лот№14</t>
  </si>
  <si>
    <t>Лот№15</t>
  </si>
  <si>
    <t>Лот№16</t>
  </si>
  <si>
    <t>Лот№17</t>
  </si>
  <si>
    <t>Лот№18</t>
  </si>
  <si>
    <t>Лот№19</t>
  </si>
  <si>
    <t>Лот№20</t>
  </si>
  <si>
    <t>Лот№21</t>
  </si>
  <si>
    <t>Лот№22</t>
  </si>
  <si>
    <t>Лот№23</t>
  </si>
  <si>
    <t>Лот№24</t>
  </si>
  <si>
    <t>Лот№25</t>
  </si>
  <si>
    <t>Лот№26</t>
  </si>
  <si>
    <t>Лот№27</t>
  </si>
  <si>
    <t>Лот№28</t>
  </si>
  <si>
    <t>Лот№29</t>
  </si>
  <si>
    <t>Лот№30</t>
  </si>
  <si>
    <t>Лот№31</t>
  </si>
  <si>
    <t>Лот№32</t>
  </si>
  <si>
    <t>Лот№33</t>
  </si>
  <si>
    <t>Лот№34</t>
  </si>
  <si>
    <t>Лот№35</t>
  </si>
  <si>
    <t>Лот№36</t>
  </si>
  <si>
    <t xml:space="preserve">Аблационный орошаемый (радиочастотный) катетер </t>
  </si>
  <si>
    <t>Адаптер  с принадлежностями</t>
  </si>
  <si>
    <t>Длинный интродьюстер</t>
  </si>
  <si>
    <t>Имплантируемый кардиовертер- дефибриллятор с функцией сердечной ресинхронизирующей терапией с принадлежностями</t>
  </si>
  <si>
    <t>Имплантируемый кардиовертер-дефибриллятор двухкамерный  с принадлежностями</t>
  </si>
  <si>
    <t>Имплантируемый кардиовертер-дефибриллятор однокамерный  с принадлежностями</t>
  </si>
  <si>
    <t xml:space="preserve">Кабель для 10-полюсных катетеров  </t>
  </si>
  <si>
    <t>Кабель для 4-полюсных катетеров</t>
  </si>
  <si>
    <t xml:space="preserve">Катетер для внутрисердечной криоабляции с диаметром баллона 28 (мм) </t>
  </si>
  <si>
    <t>Катетер для картирования с принадлежностями</t>
  </si>
  <si>
    <t>Катетер радиочастотный, неорошаемый аблационный  со стандартным полюсом (4 мм)</t>
  </si>
  <si>
    <t xml:space="preserve">Коаксиальный кабель </t>
  </si>
  <si>
    <t>Набор трубок для ирригационного насоса</t>
  </si>
  <si>
    <t>Неуправляемый диагностический катетер, стерильный, однократного применения</t>
  </si>
  <si>
    <t xml:space="preserve">Резервуар с оксидом азота </t>
  </si>
  <si>
    <t>Трансептальная игла</t>
  </si>
  <si>
    <t>Управляемый интродьюсер, дилятатор с принадлежностями</t>
  </si>
  <si>
    <t>Электрокардиостимулятор однокамерный</t>
  </si>
  <si>
    <t>Электрокардиостимулятор  (двухкамерный)</t>
  </si>
  <si>
    <t xml:space="preserve">Электрический кабель </t>
  </si>
  <si>
    <t xml:space="preserve">Электрод  для временной стимуляции </t>
  </si>
  <si>
    <t>Эпикардиальные, биполярные стероидные электроды, длина 25, 35, 60 см-5</t>
  </si>
  <si>
    <t>комплект</t>
  </si>
  <si>
    <t>заявка</t>
  </si>
  <si>
    <t>розыгрыш</t>
  </si>
  <si>
    <t>тендер</t>
  </si>
  <si>
    <t>1 ист</t>
  </si>
  <si>
    <t>Диагностические катетеры  для коронарного синуса</t>
  </si>
  <si>
    <t xml:space="preserve">наименование № лота </t>
  </si>
  <si>
    <t>Навигационный аблационный катетер орошаемый с измерением контактного усилия</t>
  </si>
  <si>
    <t>Лот№37</t>
  </si>
  <si>
    <t>Лот№38</t>
  </si>
  <si>
    <t>Лот№39</t>
  </si>
  <si>
    <t xml:space="preserve">Аблационный неорошаемый (радиочастотный) электрод </t>
  </si>
  <si>
    <t>Лот№40</t>
  </si>
  <si>
    <t>Лот№41</t>
  </si>
  <si>
    <t>Лот№42</t>
  </si>
  <si>
    <t>Лот№43</t>
  </si>
  <si>
    <t>ПЕРЕЧЕНЬ ЗАКУПАЕМЫХ МЕДИЦИНСКИХ ИЗДЕЛИЙ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</si>
</sst>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₸_-;\-* #,##0.00\ _₸_-;_-* &quot;-&quot;??\ _₸_-;_-@_-"/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164" fontId="2" fillId="2" borderId="0" xfId="0" applyNumberFormat="1" applyFont="1" applyFill="1" applyAlignment="1">
      <alignment horizontal="left" vertical="top" wrapText="1"/>
    </xf>
    <xf numFmtId="164" fontId="2" fillId="3" borderId="0" xfId="0" applyNumberFormat="1" applyFont="1" applyFill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3" fontId="2" fillId="2" borderId="5" xfId="1" applyNumberFormat="1" applyFont="1" applyFill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3" fontId="3" fillId="0" borderId="10" xfId="0" applyNumberFormat="1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164" fontId="2" fillId="2" borderId="3" xfId="0" applyNumberFormat="1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3" fontId="2" fillId="0" borderId="3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164" fontId="2" fillId="2" borderId="5" xfId="0" applyNumberFormat="1" applyFont="1" applyFill="1" applyBorder="1" applyAlignment="1">
      <alignment horizontal="left" vertical="top" wrapText="1"/>
    </xf>
    <xf numFmtId="3" fontId="2" fillId="0" borderId="5" xfId="0" applyNumberFormat="1" applyFont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3" fontId="3" fillId="0" borderId="2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164" fontId="2" fillId="2" borderId="10" xfId="0" applyNumberFormat="1" applyFont="1" applyFill="1" applyBorder="1" applyAlignment="1">
      <alignment horizontal="left" vertical="top" wrapText="1"/>
    </xf>
    <xf numFmtId="3" fontId="3" fillId="0" borderId="5" xfId="0" applyNumberFormat="1" applyFont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3" fontId="2" fillId="0" borderId="0" xfId="0" applyNumberFormat="1" applyFont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3" fontId="2" fillId="2" borderId="0" xfId="0" applyNumberFormat="1" applyFont="1" applyFill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20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164" fontId="3" fillId="3" borderId="2" xfId="0" applyNumberFormat="1" applyFont="1" applyFill="1" applyBorder="1" applyAlignment="1">
      <alignment horizontal="center" vertical="top" wrapText="1"/>
    </xf>
    <xf numFmtId="164" fontId="3" fillId="2" borderId="0" xfId="0" applyNumberFormat="1" applyFont="1" applyFill="1" applyAlignment="1">
      <alignment horizontal="center" vertical="top" wrapText="1"/>
    </xf>
    <xf numFmtId="0" fontId="2" fillId="3" borderId="26" xfId="0" applyFont="1" applyFill="1" applyBorder="1" applyAlignment="1">
      <alignment horizontal="left" vertical="top" wrapText="1"/>
    </xf>
    <xf numFmtId="3" fontId="3" fillId="0" borderId="3" xfId="0" applyNumberFormat="1" applyFont="1" applyBorder="1" applyAlignment="1">
      <alignment horizontal="left" vertical="top" wrapText="1"/>
    </xf>
    <xf numFmtId="0" fontId="2" fillId="3" borderId="29" xfId="0" applyFont="1" applyFill="1" applyBorder="1" applyAlignment="1">
      <alignment horizontal="left" vertical="top" wrapText="1"/>
    </xf>
    <xf numFmtId="0" fontId="2" fillId="3" borderId="30" xfId="0" applyFont="1" applyFill="1" applyBorder="1" applyAlignment="1">
      <alignment horizontal="left" vertical="top" wrapText="1"/>
    </xf>
    <xf numFmtId="3" fontId="3" fillId="0" borderId="13" xfId="0" applyNumberFormat="1" applyFont="1" applyBorder="1" applyAlignment="1">
      <alignment horizontal="left" vertical="top" wrapText="1"/>
    </xf>
    <xf numFmtId="3" fontId="3" fillId="0" borderId="12" xfId="0" applyNumberFormat="1" applyFont="1" applyBorder="1" applyAlignment="1">
      <alignment horizontal="left" vertical="top" wrapText="1"/>
    </xf>
    <xf numFmtId="164" fontId="2" fillId="2" borderId="11" xfId="0" applyNumberFormat="1" applyFont="1" applyFill="1" applyBorder="1" applyAlignment="1">
      <alignment horizontal="left" vertical="top" wrapText="1"/>
    </xf>
    <xf numFmtId="3" fontId="2" fillId="0" borderId="13" xfId="0" applyNumberFormat="1" applyFont="1" applyBorder="1" applyAlignment="1">
      <alignment horizontal="left" vertical="top" wrapText="1"/>
    </xf>
    <xf numFmtId="3" fontId="3" fillId="0" borderId="15" xfId="0" applyNumberFormat="1" applyFont="1" applyBorder="1" applyAlignment="1">
      <alignment horizontal="left" vertical="top" wrapText="1"/>
    </xf>
    <xf numFmtId="3" fontId="2" fillId="2" borderId="3" xfId="1" applyNumberFormat="1" applyFont="1" applyFill="1" applyBorder="1" applyAlignment="1">
      <alignment horizontal="left" vertical="top" wrapText="1"/>
    </xf>
    <xf numFmtId="3" fontId="2" fillId="2" borderId="3" xfId="0" applyNumberFormat="1" applyFont="1" applyFill="1" applyBorder="1" applyAlignment="1">
      <alignment horizontal="left" vertical="top" wrapText="1"/>
    </xf>
    <xf numFmtId="3" fontId="2" fillId="2" borderId="13" xfId="0" applyNumberFormat="1" applyFont="1" applyFill="1" applyBorder="1" applyAlignment="1">
      <alignment horizontal="left" vertical="top" wrapText="1"/>
    </xf>
    <xf numFmtId="164" fontId="3" fillId="3" borderId="32" xfId="0" applyNumberFormat="1" applyFont="1" applyFill="1" applyBorder="1" applyAlignment="1">
      <alignment horizontal="center" vertical="top" wrapText="1"/>
    </xf>
    <xf numFmtId="164" fontId="3" fillId="2" borderId="33" xfId="0" applyNumberFormat="1" applyFont="1" applyFill="1" applyBorder="1" applyAlignment="1">
      <alignment horizontal="center" vertical="top" wrapText="1"/>
    </xf>
    <xf numFmtId="164" fontId="3" fillId="2" borderId="34" xfId="0" applyNumberFormat="1" applyFont="1" applyFill="1" applyBorder="1" applyAlignment="1">
      <alignment horizontal="center" vertical="top" wrapText="1"/>
    </xf>
    <xf numFmtId="3" fontId="3" fillId="2" borderId="35" xfId="0" applyNumberFormat="1" applyFont="1" applyFill="1" applyBorder="1" applyAlignment="1">
      <alignment horizontal="center" vertical="top" wrapText="1"/>
    </xf>
    <xf numFmtId="164" fontId="3" fillId="2" borderId="10" xfId="0" applyNumberFormat="1" applyFont="1" applyFill="1" applyBorder="1" applyAlignment="1">
      <alignment horizontal="left" vertical="top" wrapText="1"/>
    </xf>
    <xf numFmtId="164" fontId="3" fillId="2" borderId="5" xfId="0" applyNumberFormat="1" applyFont="1" applyFill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3" fontId="2" fillId="2" borderId="34" xfId="0" applyNumberFormat="1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164" fontId="2" fillId="2" borderId="18" xfId="0" applyNumberFormat="1" applyFont="1" applyFill="1" applyBorder="1" applyAlignment="1">
      <alignment horizontal="left" vertical="top" wrapText="1"/>
    </xf>
    <xf numFmtId="164" fontId="2" fillId="2" borderId="17" xfId="0" applyNumberFormat="1" applyFont="1" applyFill="1" applyBorder="1" applyAlignment="1">
      <alignment horizontal="left" vertical="top" wrapText="1"/>
    </xf>
    <xf numFmtId="0" fontId="2" fillId="3" borderId="23" xfId="0" applyFont="1" applyFill="1" applyBorder="1" applyAlignment="1">
      <alignment horizontal="left" vertical="top" wrapText="1"/>
    </xf>
    <xf numFmtId="0" fontId="2" fillId="3" borderId="24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4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28" xfId="0" applyFont="1" applyFill="1" applyBorder="1" applyAlignment="1">
      <alignment horizontal="left" vertical="top" wrapText="1"/>
    </xf>
    <xf numFmtId="0" fontId="2" fillId="3" borderId="26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top" wrapText="1"/>
    </xf>
    <xf numFmtId="164" fontId="2" fillId="2" borderId="16" xfId="0" applyNumberFormat="1" applyFont="1" applyFill="1" applyBorder="1" applyAlignment="1">
      <alignment horizontal="left" vertical="top" wrapText="1"/>
    </xf>
    <xf numFmtId="0" fontId="2" fillId="3" borderId="19" xfId="0" applyFont="1" applyFill="1" applyBorder="1" applyAlignment="1">
      <alignment horizontal="left" vertical="top" wrapText="1"/>
    </xf>
    <xf numFmtId="0" fontId="2" fillId="3" borderId="20" xfId="0" applyFont="1" applyFill="1" applyBorder="1" applyAlignment="1">
      <alignment horizontal="left" vertical="top" wrapText="1"/>
    </xf>
    <xf numFmtId="0" fontId="2" fillId="3" borderId="21" xfId="0" applyFont="1" applyFill="1" applyBorder="1" applyAlignment="1">
      <alignment horizontal="left" vertical="top" wrapText="1"/>
    </xf>
    <xf numFmtId="0" fontId="2" fillId="3" borderId="27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164" fontId="2" fillId="2" borderId="25" xfId="0" applyNumberFormat="1" applyFont="1" applyFill="1" applyBorder="1" applyAlignment="1">
      <alignment horizontal="left" vertical="top" wrapText="1"/>
    </xf>
    <xf numFmtId="164" fontId="2" fillId="2" borderId="31" xfId="0" applyNumberFormat="1" applyFont="1" applyFill="1" applyBorder="1" applyAlignment="1">
      <alignment horizontal="left" vertical="top" wrapText="1"/>
    </xf>
    <xf numFmtId="164" fontId="3" fillId="2" borderId="0" xfId="0" applyNumberFormat="1" applyFont="1" applyFill="1" applyAlignment="1">
      <alignment horizontal="center" vertical="top" wrapText="1"/>
    </xf>
    <xf numFmtId="3" fontId="2" fillId="2" borderId="0" xfId="0" applyNumberFormat="1" applyFont="1" applyFill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abSelected="1" view="pageBreakPreview" topLeftCell="A54" zoomScale="60" zoomScaleNormal="100" workbookViewId="0">
      <selection activeCell="N91" sqref="N91"/>
    </sheetView>
  </sheetViews>
  <sheetFormatPr defaultRowHeight="18.75" x14ac:dyDescent="0.25"/>
  <cols>
    <col min="1" max="1" width="17.28515625" style="14" customWidth="1"/>
    <col min="2" max="2" width="58" style="14" customWidth="1"/>
    <col min="3" max="3" width="13.42578125" style="14" customWidth="1"/>
    <col min="4" max="4" width="9.140625" style="14"/>
    <col min="5" max="5" width="11.28515625" style="14" customWidth="1"/>
    <col min="6" max="6" width="17.85546875" style="29" customWidth="1"/>
    <col min="7" max="7" width="0" style="30" hidden="1" customWidth="1"/>
    <col min="8" max="8" width="12.42578125" style="30" hidden="1" customWidth="1"/>
    <col min="9" max="9" width="11.5703125" style="30" hidden="1" customWidth="1"/>
    <col min="10" max="10" width="0" style="30" hidden="1" customWidth="1"/>
    <col min="11" max="16384" width="9.140625" style="14"/>
  </cols>
  <sheetData>
    <row r="1" spans="1:10" s="1" customFormat="1" ht="30" customHeight="1" x14ac:dyDescent="0.25">
      <c r="D1" s="31"/>
      <c r="E1" s="90" t="s">
        <v>0</v>
      </c>
      <c r="F1" s="90"/>
      <c r="G1" s="2"/>
      <c r="H1" s="2"/>
      <c r="I1" s="2"/>
      <c r="J1" s="2"/>
    </row>
    <row r="2" spans="1:10" s="1" customFormat="1" ht="20.25" customHeight="1" x14ac:dyDescent="0.25">
      <c r="A2" s="89" t="s">
        <v>82</v>
      </c>
      <c r="B2" s="89"/>
      <c r="C2" s="89"/>
      <c r="D2" s="89"/>
      <c r="E2" s="89"/>
      <c r="F2" s="89"/>
      <c r="G2" s="2"/>
      <c r="H2" s="2"/>
      <c r="I2" s="2"/>
      <c r="J2" s="2"/>
    </row>
    <row r="3" spans="1:10" s="1" customFormat="1" ht="19.5" thickBot="1" x14ac:dyDescent="0.3">
      <c r="D3" s="31"/>
      <c r="E3" s="31"/>
      <c r="F3" s="31"/>
      <c r="G3" s="2"/>
      <c r="H3" s="2"/>
      <c r="I3" s="2"/>
      <c r="J3" s="2"/>
    </row>
    <row r="4" spans="1:10" s="38" customFormat="1" ht="38.25" thickBot="1" x14ac:dyDescent="0.3">
      <c r="A4" s="52" t="s">
        <v>72</v>
      </c>
      <c r="B4" s="53" t="s">
        <v>1</v>
      </c>
      <c r="C4" s="53" t="s">
        <v>2</v>
      </c>
      <c r="D4" s="59" t="s">
        <v>3</v>
      </c>
      <c r="E4" s="59" t="s">
        <v>4</v>
      </c>
      <c r="F4" s="54" t="s">
        <v>5</v>
      </c>
      <c r="G4" s="51" t="s">
        <v>67</v>
      </c>
      <c r="H4" s="37" t="s">
        <v>68</v>
      </c>
      <c r="I4" s="37" t="s">
        <v>69</v>
      </c>
      <c r="J4" s="37" t="s">
        <v>70</v>
      </c>
    </row>
    <row r="5" spans="1:10" s="1" customFormat="1" ht="18.75" customHeight="1" x14ac:dyDescent="0.25">
      <c r="A5" s="81" t="s">
        <v>6</v>
      </c>
      <c r="B5" s="4" t="s">
        <v>44</v>
      </c>
      <c r="C5" s="4" t="s">
        <v>9</v>
      </c>
      <c r="D5" s="4">
        <v>18</v>
      </c>
      <c r="E5" s="5">
        <v>421000</v>
      </c>
      <c r="F5" s="50">
        <f>D5*E5</f>
        <v>7578000</v>
      </c>
      <c r="G5" s="68">
        <v>60</v>
      </c>
      <c r="H5" s="72">
        <f>G5*80%</f>
        <v>48</v>
      </c>
      <c r="I5" s="72">
        <f>H5*75%</f>
        <v>36</v>
      </c>
      <c r="J5" s="73">
        <v>6</v>
      </c>
    </row>
    <row r="6" spans="1:10" s="7" customFormat="1" ht="19.5" thickBot="1" x14ac:dyDescent="0.3">
      <c r="A6" s="67"/>
      <c r="B6" s="8" t="s">
        <v>7</v>
      </c>
      <c r="C6" s="8"/>
      <c r="D6" s="60"/>
      <c r="E6" s="60"/>
      <c r="F6" s="47">
        <f>F5</f>
        <v>7578000</v>
      </c>
      <c r="G6" s="69"/>
      <c r="H6" s="70"/>
      <c r="I6" s="70"/>
      <c r="J6" s="74"/>
    </row>
    <row r="7" spans="1:10" s="7" customFormat="1" ht="37.5" x14ac:dyDescent="0.25">
      <c r="A7" s="87" t="s">
        <v>8</v>
      </c>
      <c r="B7" s="10" t="s">
        <v>44</v>
      </c>
      <c r="C7" s="10" t="s">
        <v>9</v>
      </c>
      <c r="D7" s="10">
        <v>18</v>
      </c>
      <c r="E7" s="48">
        <v>421300</v>
      </c>
      <c r="F7" s="49">
        <f>D7*E7</f>
        <v>7583400</v>
      </c>
      <c r="G7" s="70"/>
      <c r="H7" s="70"/>
      <c r="I7" s="70"/>
      <c r="J7" s="74"/>
    </row>
    <row r="8" spans="1:10" s="7" customFormat="1" ht="19.5" thickBot="1" x14ac:dyDescent="0.3">
      <c r="A8" s="67"/>
      <c r="B8" s="8" t="s">
        <v>7</v>
      </c>
      <c r="C8" s="8"/>
      <c r="D8" s="60"/>
      <c r="E8" s="60"/>
      <c r="F8" s="9">
        <f>F7</f>
        <v>7583400</v>
      </c>
      <c r="G8" s="71"/>
      <c r="H8" s="71"/>
      <c r="I8" s="71"/>
      <c r="J8" s="75"/>
    </row>
    <row r="9" spans="1:10" ht="24.75" customHeight="1" x14ac:dyDescent="0.25">
      <c r="A9" s="66" t="s">
        <v>10</v>
      </c>
      <c r="B9" s="10" t="s">
        <v>45</v>
      </c>
      <c r="C9" s="11" t="s">
        <v>9</v>
      </c>
      <c r="D9" s="12">
        <v>6</v>
      </c>
      <c r="E9" s="12">
        <v>102000</v>
      </c>
      <c r="F9" s="13">
        <f>D9*E9</f>
        <v>612000</v>
      </c>
      <c r="G9" s="77">
        <v>10</v>
      </c>
      <c r="H9" s="77">
        <f t="shared" ref="H9:H87" si="0">G9*80%</f>
        <v>8</v>
      </c>
      <c r="I9" s="77">
        <f t="shared" ref="I9:I87" si="1">H9*75%</f>
        <v>6</v>
      </c>
      <c r="J9" s="64">
        <f t="shared" ref="J9:J85" si="2">H9-I9</f>
        <v>2</v>
      </c>
    </row>
    <row r="10" spans="1:10" s="7" customFormat="1" ht="19.5" thickBot="1" x14ac:dyDescent="0.3">
      <c r="A10" s="67"/>
      <c r="B10" s="15" t="s">
        <v>7</v>
      </c>
      <c r="C10" s="16"/>
      <c r="D10" s="22"/>
      <c r="E10" s="22"/>
      <c r="F10" s="6">
        <f>F9</f>
        <v>612000</v>
      </c>
      <c r="G10" s="77"/>
      <c r="H10" s="77"/>
      <c r="I10" s="77"/>
      <c r="J10" s="64"/>
    </row>
    <row r="11" spans="1:10" ht="37.5" customHeight="1" x14ac:dyDescent="0.25">
      <c r="A11" s="66" t="s">
        <v>11</v>
      </c>
      <c r="B11" s="4" t="s">
        <v>71</v>
      </c>
      <c r="C11" s="17" t="s">
        <v>9</v>
      </c>
      <c r="D11" s="3">
        <v>10</v>
      </c>
      <c r="E11" s="3">
        <v>264200</v>
      </c>
      <c r="F11" s="18">
        <f>D11*E11</f>
        <v>2642000</v>
      </c>
      <c r="G11" s="76">
        <v>250</v>
      </c>
      <c r="H11" s="76">
        <f t="shared" si="0"/>
        <v>200</v>
      </c>
      <c r="I11" s="76">
        <f t="shared" si="1"/>
        <v>150</v>
      </c>
      <c r="J11" s="63">
        <v>40</v>
      </c>
    </row>
    <row r="12" spans="1:10" s="7" customFormat="1" ht="19.5" thickBot="1" x14ac:dyDescent="0.3">
      <c r="A12" s="67"/>
      <c r="B12" s="15" t="s">
        <v>7</v>
      </c>
      <c r="C12" s="16"/>
      <c r="D12" s="22"/>
      <c r="E12" s="22"/>
      <c r="F12" s="6">
        <f>F11</f>
        <v>2642000</v>
      </c>
      <c r="G12" s="77"/>
      <c r="H12" s="77"/>
      <c r="I12" s="77"/>
      <c r="J12" s="64"/>
    </row>
    <row r="13" spans="1:10" s="7" customFormat="1" ht="37.5" x14ac:dyDescent="0.25">
      <c r="A13" s="81" t="s">
        <v>12</v>
      </c>
      <c r="B13" s="4" t="s">
        <v>71</v>
      </c>
      <c r="C13" s="17" t="s">
        <v>9</v>
      </c>
      <c r="D13" s="3">
        <v>70</v>
      </c>
      <c r="E13" s="3">
        <v>165000</v>
      </c>
      <c r="F13" s="46">
        <f>D13*E13</f>
        <v>11550000</v>
      </c>
      <c r="G13" s="39"/>
      <c r="H13" s="32"/>
      <c r="I13" s="32"/>
      <c r="J13" s="33"/>
    </row>
    <row r="14" spans="1:10" s="7" customFormat="1" ht="19.5" thickBot="1" x14ac:dyDescent="0.3">
      <c r="A14" s="67"/>
      <c r="B14" s="23" t="s">
        <v>7</v>
      </c>
      <c r="C14" s="24"/>
      <c r="D14" s="60"/>
      <c r="E14" s="60"/>
      <c r="F14" s="47">
        <f>F13</f>
        <v>11550000</v>
      </c>
      <c r="G14" s="39"/>
      <c r="H14" s="32"/>
      <c r="I14" s="32"/>
      <c r="J14" s="33"/>
    </row>
    <row r="15" spans="1:10" s="7" customFormat="1" ht="37.5" x14ac:dyDescent="0.25">
      <c r="A15" s="87" t="s">
        <v>13</v>
      </c>
      <c r="B15" s="10" t="s">
        <v>71</v>
      </c>
      <c r="C15" s="11" t="s">
        <v>9</v>
      </c>
      <c r="D15" s="12">
        <v>70</v>
      </c>
      <c r="E15" s="12">
        <v>155500</v>
      </c>
      <c r="F15" s="40">
        <f>D15*E15</f>
        <v>10885000</v>
      </c>
      <c r="G15" s="32"/>
      <c r="H15" s="32"/>
      <c r="I15" s="32"/>
      <c r="J15" s="33"/>
    </row>
    <row r="16" spans="1:10" s="7" customFormat="1" ht="19.5" thickBot="1" x14ac:dyDescent="0.3">
      <c r="A16" s="67"/>
      <c r="B16" s="15" t="s">
        <v>7</v>
      </c>
      <c r="C16" s="11"/>
      <c r="D16" s="12"/>
      <c r="E16" s="12"/>
      <c r="F16" s="40">
        <f>F15</f>
        <v>10885000</v>
      </c>
      <c r="G16" s="32"/>
      <c r="H16" s="32"/>
      <c r="I16" s="32"/>
      <c r="J16" s="33"/>
    </row>
    <row r="17" spans="1:10" ht="24" customHeight="1" x14ac:dyDescent="0.25">
      <c r="A17" s="66" t="s">
        <v>14</v>
      </c>
      <c r="B17" s="4" t="s">
        <v>46</v>
      </c>
      <c r="C17" s="17" t="s">
        <v>9</v>
      </c>
      <c r="D17" s="3">
        <v>90</v>
      </c>
      <c r="E17" s="3">
        <v>57000</v>
      </c>
      <c r="F17" s="18">
        <f>D17*E17</f>
        <v>5130000</v>
      </c>
      <c r="G17" s="76">
        <v>150</v>
      </c>
      <c r="H17" s="76">
        <f t="shared" si="0"/>
        <v>120</v>
      </c>
      <c r="I17" s="76">
        <f t="shared" si="1"/>
        <v>90</v>
      </c>
      <c r="J17" s="63">
        <f t="shared" si="2"/>
        <v>30</v>
      </c>
    </row>
    <row r="18" spans="1:10" s="7" customFormat="1" ht="19.5" thickBot="1" x14ac:dyDescent="0.3">
      <c r="A18" s="67"/>
      <c r="B18" s="15" t="s">
        <v>7</v>
      </c>
      <c r="C18" s="19"/>
      <c r="D18" s="61"/>
      <c r="E18" s="61"/>
      <c r="F18" s="21">
        <f>F17</f>
        <v>5130000</v>
      </c>
      <c r="G18" s="77"/>
      <c r="H18" s="77"/>
      <c r="I18" s="77"/>
      <c r="J18" s="64"/>
    </row>
    <row r="19" spans="1:10" ht="60" customHeight="1" x14ac:dyDescent="0.25">
      <c r="A19" s="66" t="s">
        <v>15</v>
      </c>
      <c r="B19" s="4" t="s">
        <v>47</v>
      </c>
      <c r="C19" s="17" t="s">
        <v>66</v>
      </c>
      <c r="D19" s="3">
        <v>8</v>
      </c>
      <c r="E19" s="3">
        <v>3492000</v>
      </c>
      <c r="F19" s="18">
        <f>D19*E19</f>
        <v>27936000</v>
      </c>
      <c r="G19" s="78">
        <v>40</v>
      </c>
      <c r="H19" s="76">
        <f t="shared" si="0"/>
        <v>32</v>
      </c>
      <c r="I19" s="76">
        <f t="shared" si="1"/>
        <v>24</v>
      </c>
      <c r="J19" s="63">
        <v>6</v>
      </c>
    </row>
    <row r="20" spans="1:10" s="7" customFormat="1" ht="19.5" thickBot="1" x14ac:dyDescent="0.3">
      <c r="A20" s="67"/>
      <c r="B20" s="23" t="s">
        <v>7</v>
      </c>
      <c r="C20" s="24"/>
      <c r="D20" s="60"/>
      <c r="E20" s="60"/>
      <c r="F20" s="9">
        <f>F19</f>
        <v>27936000</v>
      </c>
      <c r="G20" s="79"/>
      <c r="H20" s="77"/>
      <c r="I20" s="77"/>
      <c r="J20" s="64"/>
    </row>
    <row r="21" spans="1:10" ht="57.75" customHeight="1" x14ac:dyDescent="0.25">
      <c r="A21" s="66" t="s">
        <v>16</v>
      </c>
      <c r="B21" s="4" t="s">
        <v>47</v>
      </c>
      <c r="C21" s="17" t="s">
        <v>66</v>
      </c>
      <c r="D21" s="3">
        <v>8</v>
      </c>
      <c r="E21" s="3">
        <v>4299090</v>
      </c>
      <c r="F21" s="18">
        <f>D21*E21</f>
        <v>34392720</v>
      </c>
      <c r="G21" s="79"/>
      <c r="H21" s="77"/>
      <c r="I21" s="77"/>
      <c r="J21" s="64"/>
    </row>
    <row r="22" spans="1:10" s="7" customFormat="1" ht="19.5" thickBot="1" x14ac:dyDescent="0.3">
      <c r="A22" s="67"/>
      <c r="B22" s="23" t="s">
        <v>7</v>
      </c>
      <c r="C22" s="24"/>
      <c r="D22" s="60"/>
      <c r="E22" s="60"/>
      <c r="F22" s="9">
        <f>F21</f>
        <v>34392720</v>
      </c>
      <c r="G22" s="79"/>
      <c r="H22" s="77"/>
      <c r="I22" s="77"/>
      <c r="J22" s="64"/>
    </row>
    <row r="23" spans="1:10" s="7" customFormat="1" ht="60" customHeight="1" x14ac:dyDescent="0.25">
      <c r="A23" s="66" t="s">
        <v>17</v>
      </c>
      <c r="B23" s="10" t="s">
        <v>47</v>
      </c>
      <c r="C23" s="11" t="s">
        <v>66</v>
      </c>
      <c r="D23" s="12">
        <v>8</v>
      </c>
      <c r="E23" s="12">
        <v>3600000</v>
      </c>
      <c r="F23" s="13">
        <f>D23*E23</f>
        <v>28800000</v>
      </c>
      <c r="G23" s="77"/>
      <c r="H23" s="77"/>
      <c r="I23" s="77"/>
      <c r="J23" s="64"/>
    </row>
    <row r="24" spans="1:10" s="7" customFormat="1" ht="19.5" thickBot="1" x14ac:dyDescent="0.3">
      <c r="A24" s="67"/>
      <c r="B24" s="23" t="s">
        <v>7</v>
      </c>
      <c r="C24" s="24"/>
      <c r="D24" s="60"/>
      <c r="E24" s="60"/>
      <c r="F24" s="9">
        <f>F23</f>
        <v>28800000</v>
      </c>
      <c r="G24" s="80"/>
      <c r="H24" s="80"/>
      <c r="I24" s="80"/>
      <c r="J24" s="65"/>
    </row>
    <row r="25" spans="1:10" ht="39.75" customHeight="1" x14ac:dyDescent="0.25">
      <c r="A25" s="66" t="s">
        <v>18</v>
      </c>
      <c r="B25" s="4" t="s">
        <v>48</v>
      </c>
      <c r="C25" s="3" t="s">
        <v>66</v>
      </c>
      <c r="D25" s="3">
        <v>8</v>
      </c>
      <c r="E25" s="3">
        <v>2882000</v>
      </c>
      <c r="F25" s="18">
        <f>D25*E25</f>
        <v>23056000</v>
      </c>
      <c r="G25" s="79">
        <v>40</v>
      </c>
      <c r="H25" s="77">
        <f t="shared" si="0"/>
        <v>32</v>
      </c>
      <c r="I25" s="77">
        <f t="shared" si="1"/>
        <v>24</v>
      </c>
      <c r="J25" s="64">
        <v>6</v>
      </c>
    </row>
    <row r="26" spans="1:10" s="7" customFormat="1" ht="19.5" thickBot="1" x14ac:dyDescent="0.3">
      <c r="A26" s="67"/>
      <c r="B26" s="23" t="s">
        <v>7</v>
      </c>
      <c r="C26" s="8"/>
      <c r="D26" s="60"/>
      <c r="E26" s="60"/>
      <c r="F26" s="9">
        <f>F25</f>
        <v>23056000</v>
      </c>
      <c r="G26" s="79"/>
      <c r="H26" s="77"/>
      <c r="I26" s="77"/>
      <c r="J26" s="64"/>
    </row>
    <row r="27" spans="1:10" ht="41.25" customHeight="1" x14ac:dyDescent="0.25">
      <c r="A27" s="66" t="s">
        <v>19</v>
      </c>
      <c r="B27" s="4" t="s">
        <v>48</v>
      </c>
      <c r="C27" s="3" t="s">
        <v>66</v>
      </c>
      <c r="D27" s="3">
        <v>8</v>
      </c>
      <c r="E27" s="3">
        <v>3427270</v>
      </c>
      <c r="F27" s="18">
        <f>D27*E27</f>
        <v>27418160</v>
      </c>
      <c r="G27" s="79"/>
      <c r="H27" s="77"/>
      <c r="I27" s="77"/>
      <c r="J27" s="64"/>
    </row>
    <row r="28" spans="1:10" s="7" customFormat="1" ht="19.5" thickBot="1" x14ac:dyDescent="0.3">
      <c r="A28" s="67"/>
      <c r="B28" s="23" t="s">
        <v>7</v>
      </c>
      <c r="C28" s="8"/>
      <c r="D28" s="60"/>
      <c r="E28" s="60"/>
      <c r="F28" s="9">
        <f>F27</f>
        <v>27418160</v>
      </c>
      <c r="G28" s="79"/>
      <c r="H28" s="77"/>
      <c r="I28" s="77"/>
      <c r="J28" s="64"/>
    </row>
    <row r="29" spans="1:10" s="7" customFormat="1" ht="41.25" customHeight="1" x14ac:dyDescent="0.25">
      <c r="A29" s="66" t="s">
        <v>20</v>
      </c>
      <c r="B29" s="4" t="s">
        <v>48</v>
      </c>
      <c r="C29" s="3" t="s">
        <v>66</v>
      </c>
      <c r="D29" s="3">
        <v>8</v>
      </c>
      <c r="E29" s="3">
        <v>3100000</v>
      </c>
      <c r="F29" s="18">
        <f>D29*E29</f>
        <v>24800000</v>
      </c>
      <c r="G29" s="79"/>
      <c r="H29" s="77"/>
      <c r="I29" s="77"/>
      <c r="J29" s="64"/>
    </row>
    <row r="30" spans="1:10" s="7" customFormat="1" ht="19.5" thickBot="1" x14ac:dyDescent="0.3">
      <c r="A30" s="67"/>
      <c r="B30" s="23" t="s">
        <v>7</v>
      </c>
      <c r="C30" s="8"/>
      <c r="D30" s="60"/>
      <c r="E30" s="60"/>
      <c r="F30" s="9">
        <f>F29</f>
        <v>24800000</v>
      </c>
      <c r="G30" s="85"/>
      <c r="H30" s="80"/>
      <c r="I30" s="80"/>
      <c r="J30" s="65"/>
    </row>
    <row r="31" spans="1:10" ht="42" customHeight="1" x14ac:dyDescent="0.25">
      <c r="A31" s="66" t="s">
        <v>21</v>
      </c>
      <c r="B31" s="4" t="s">
        <v>49</v>
      </c>
      <c r="C31" s="17" t="s">
        <v>66</v>
      </c>
      <c r="D31" s="3">
        <v>4</v>
      </c>
      <c r="E31" s="3">
        <v>2557000</v>
      </c>
      <c r="F31" s="18">
        <f>D31*E31</f>
        <v>10228000</v>
      </c>
      <c r="G31" s="76">
        <v>20</v>
      </c>
      <c r="H31" s="76">
        <f t="shared" si="0"/>
        <v>16</v>
      </c>
      <c r="I31" s="76">
        <f t="shared" si="1"/>
        <v>12</v>
      </c>
      <c r="J31" s="63">
        <v>2</v>
      </c>
    </row>
    <row r="32" spans="1:10" s="7" customFormat="1" ht="19.5" thickBot="1" x14ac:dyDescent="0.3">
      <c r="A32" s="67"/>
      <c r="B32" s="15" t="s">
        <v>7</v>
      </c>
      <c r="C32" s="19"/>
      <c r="D32" s="61"/>
      <c r="E32" s="61"/>
      <c r="F32" s="21">
        <f>F31</f>
        <v>10228000</v>
      </c>
      <c r="G32" s="77"/>
      <c r="H32" s="77"/>
      <c r="I32" s="77"/>
      <c r="J32" s="64"/>
    </row>
    <row r="33" spans="1:10" ht="42" customHeight="1" x14ac:dyDescent="0.25">
      <c r="A33" s="66" t="s">
        <v>22</v>
      </c>
      <c r="B33" s="4" t="s">
        <v>49</v>
      </c>
      <c r="C33" s="17" t="s">
        <v>66</v>
      </c>
      <c r="D33" s="3">
        <v>4</v>
      </c>
      <c r="E33" s="3">
        <v>2770200</v>
      </c>
      <c r="F33" s="18">
        <f>D33*E33</f>
        <v>11080800</v>
      </c>
      <c r="G33" s="79"/>
      <c r="H33" s="77"/>
      <c r="I33" s="77"/>
      <c r="J33" s="64"/>
    </row>
    <row r="34" spans="1:10" s="7" customFormat="1" ht="19.5" thickBot="1" x14ac:dyDescent="0.3">
      <c r="A34" s="67"/>
      <c r="B34" s="23" t="s">
        <v>7</v>
      </c>
      <c r="C34" s="24"/>
      <c r="D34" s="60"/>
      <c r="E34" s="60"/>
      <c r="F34" s="9">
        <f>F33</f>
        <v>11080800</v>
      </c>
      <c r="G34" s="79"/>
      <c r="H34" s="77"/>
      <c r="I34" s="77"/>
      <c r="J34" s="64"/>
    </row>
    <row r="35" spans="1:10" s="7" customFormat="1" ht="37.5" customHeight="1" x14ac:dyDescent="0.25">
      <c r="A35" s="66" t="s">
        <v>23</v>
      </c>
      <c r="B35" s="4" t="s">
        <v>49</v>
      </c>
      <c r="C35" s="17" t="s">
        <v>66</v>
      </c>
      <c r="D35" s="3">
        <v>4</v>
      </c>
      <c r="E35" s="3">
        <v>2700000</v>
      </c>
      <c r="F35" s="18">
        <f>D35*E35</f>
        <v>10800000</v>
      </c>
      <c r="G35" s="79"/>
      <c r="H35" s="77"/>
      <c r="I35" s="77"/>
      <c r="J35" s="64"/>
    </row>
    <row r="36" spans="1:10" s="7" customFormat="1" ht="19.5" thickBot="1" x14ac:dyDescent="0.3">
      <c r="A36" s="67"/>
      <c r="B36" s="23" t="s">
        <v>7</v>
      </c>
      <c r="C36" s="24"/>
      <c r="D36" s="60"/>
      <c r="E36" s="60"/>
      <c r="F36" s="9">
        <f>F35</f>
        <v>10800000</v>
      </c>
      <c r="G36" s="85"/>
      <c r="H36" s="80"/>
      <c r="I36" s="80"/>
      <c r="J36" s="65"/>
    </row>
    <row r="37" spans="1:10" x14ac:dyDescent="0.25">
      <c r="A37" s="66" t="s">
        <v>24</v>
      </c>
      <c r="B37" s="4" t="s">
        <v>50</v>
      </c>
      <c r="C37" s="17" t="s">
        <v>9</v>
      </c>
      <c r="D37" s="3">
        <v>2</v>
      </c>
      <c r="E37" s="3">
        <v>150000</v>
      </c>
      <c r="F37" s="18">
        <f>D37*E37</f>
        <v>300000</v>
      </c>
      <c r="G37" s="72">
        <v>2</v>
      </c>
      <c r="H37" s="72">
        <f t="shared" si="0"/>
        <v>1.6</v>
      </c>
      <c r="I37" s="72">
        <f t="shared" si="1"/>
        <v>1.2000000000000002</v>
      </c>
      <c r="J37" s="73">
        <v>0</v>
      </c>
    </row>
    <row r="38" spans="1:10" s="7" customFormat="1" ht="19.5" thickBot="1" x14ac:dyDescent="0.3">
      <c r="A38" s="88"/>
      <c r="B38" s="15" t="s">
        <v>7</v>
      </c>
      <c r="C38" s="19"/>
      <c r="D38" s="61"/>
      <c r="E38" s="61"/>
      <c r="F38" s="21">
        <f>F37</f>
        <v>300000</v>
      </c>
      <c r="G38" s="70"/>
      <c r="H38" s="70"/>
      <c r="I38" s="70"/>
      <c r="J38" s="74"/>
    </row>
    <row r="39" spans="1:10" s="7" customFormat="1" x14ac:dyDescent="0.25">
      <c r="A39" s="81" t="s">
        <v>25</v>
      </c>
      <c r="B39" s="4" t="s">
        <v>50</v>
      </c>
      <c r="C39" s="17" t="s">
        <v>9</v>
      </c>
      <c r="D39" s="3">
        <v>2</v>
      </c>
      <c r="E39" s="3">
        <v>165000</v>
      </c>
      <c r="F39" s="43">
        <f>D39*E39</f>
        <v>330000</v>
      </c>
      <c r="G39" s="42"/>
      <c r="H39" s="35"/>
      <c r="I39" s="35"/>
      <c r="J39" s="41"/>
    </row>
    <row r="40" spans="1:10" s="7" customFormat="1" ht="19.5" thickBot="1" x14ac:dyDescent="0.3">
      <c r="A40" s="67"/>
      <c r="B40" s="23" t="s">
        <v>7</v>
      </c>
      <c r="C40" s="24"/>
      <c r="D40" s="60"/>
      <c r="E40" s="62"/>
      <c r="F40" s="44">
        <f>F39</f>
        <v>330000</v>
      </c>
      <c r="G40" s="42"/>
      <c r="H40" s="35"/>
      <c r="I40" s="35"/>
      <c r="J40" s="41"/>
    </row>
    <row r="41" spans="1:10" x14ac:dyDescent="0.25">
      <c r="A41" s="66" t="s">
        <v>26</v>
      </c>
      <c r="B41" s="4" t="s">
        <v>51</v>
      </c>
      <c r="C41" s="17" t="s">
        <v>9</v>
      </c>
      <c r="D41" s="3">
        <v>2</v>
      </c>
      <c r="E41" s="3">
        <v>150000</v>
      </c>
      <c r="F41" s="18">
        <f>D41*E41</f>
        <v>300000</v>
      </c>
      <c r="G41" s="72">
        <v>2</v>
      </c>
      <c r="H41" s="72">
        <f t="shared" ref="H41" si="3">G41*80%</f>
        <v>1.6</v>
      </c>
      <c r="I41" s="72">
        <f t="shared" ref="I41" si="4">H41*75%</f>
        <v>1.2000000000000002</v>
      </c>
      <c r="J41" s="73">
        <v>0</v>
      </c>
    </row>
    <row r="42" spans="1:10" s="7" customFormat="1" ht="19.5" thickBot="1" x14ac:dyDescent="0.3">
      <c r="A42" s="88"/>
      <c r="B42" s="15" t="s">
        <v>7</v>
      </c>
      <c r="C42" s="19"/>
      <c r="D42" s="61"/>
      <c r="E42" s="61"/>
      <c r="F42" s="21">
        <f>F41</f>
        <v>300000</v>
      </c>
      <c r="G42" s="70"/>
      <c r="H42" s="70"/>
      <c r="I42" s="70"/>
      <c r="J42" s="74"/>
    </row>
    <row r="43" spans="1:10" s="7" customFormat="1" x14ac:dyDescent="0.25">
      <c r="A43" s="81" t="s">
        <v>27</v>
      </c>
      <c r="B43" s="4" t="s">
        <v>51</v>
      </c>
      <c r="C43" s="17" t="s">
        <v>9</v>
      </c>
      <c r="D43" s="3">
        <v>2</v>
      </c>
      <c r="E43" s="3">
        <v>112000</v>
      </c>
      <c r="F43" s="43">
        <f>D43*E43</f>
        <v>224000</v>
      </c>
      <c r="G43" s="39"/>
      <c r="H43" s="32"/>
      <c r="I43" s="32"/>
      <c r="J43" s="33"/>
    </row>
    <row r="44" spans="1:10" s="7" customFormat="1" ht="19.5" thickBot="1" x14ac:dyDescent="0.3">
      <c r="A44" s="67"/>
      <c r="B44" s="23" t="s">
        <v>7</v>
      </c>
      <c r="C44" s="45"/>
      <c r="D44" s="62"/>
      <c r="E44" s="62"/>
      <c r="F44" s="44">
        <f>F43</f>
        <v>224000</v>
      </c>
      <c r="G44" s="39"/>
      <c r="H44" s="32"/>
      <c r="I44" s="32"/>
      <c r="J44" s="33"/>
    </row>
    <row r="45" spans="1:10" ht="37.5" x14ac:dyDescent="0.25">
      <c r="A45" s="66" t="s">
        <v>28</v>
      </c>
      <c r="B45" s="4" t="s">
        <v>52</v>
      </c>
      <c r="C45" s="17" t="s">
        <v>9</v>
      </c>
      <c r="D45" s="3">
        <v>48</v>
      </c>
      <c r="E45" s="3">
        <v>1309000</v>
      </c>
      <c r="F45" s="18">
        <f>D45*E45</f>
        <v>62832000</v>
      </c>
      <c r="G45" s="76">
        <v>80</v>
      </c>
      <c r="H45" s="76">
        <f t="shared" si="0"/>
        <v>64</v>
      </c>
      <c r="I45" s="76">
        <f t="shared" si="1"/>
        <v>48</v>
      </c>
      <c r="J45" s="63">
        <v>10</v>
      </c>
    </row>
    <row r="46" spans="1:10" s="7" customFormat="1" ht="19.5" thickBot="1" x14ac:dyDescent="0.3">
      <c r="A46" s="67"/>
      <c r="B46" s="23" t="s">
        <v>7</v>
      </c>
      <c r="C46" s="24"/>
      <c r="D46" s="60"/>
      <c r="E46" s="60"/>
      <c r="F46" s="9">
        <f>F45</f>
        <v>62832000</v>
      </c>
      <c r="G46" s="80"/>
      <c r="H46" s="80"/>
      <c r="I46" s="80"/>
      <c r="J46" s="65"/>
    </row>
    <row r="47" spans="1:10" ht="24.75" customHeight="1" x14ac:dyDescent="0.25">
      <c r="A47" s="66" t="s">
        <v>29</v>
      </c>
      <c r="B47" s="4" t="s">
        <v>53</v>
      </c>
      <c r="C47" s="17" t="s">
        <v>9</v>
      </c>
      <c r="D47" s="3">
        <v>12</v>
      </c>
      <c r="E47" s="3">
        <v>375000</v>
      </c>
      <c r="F47" s="18">
        <f>D47*E47</f>
        <v>4500000</v>
      </c>
      <c r="G47" s="76">
        <v>20</v>
      </c>
      <c r="H47" s="76">
        <f t="shared" si="0"/>
        <v>16</v>
      </c>
      <c r="I47" s="76">
        <f t="shared" si="1"/>
        <v>12</v>
      </c>
      <c r="J47" s="63">
        <v>2</v>
      </c>
    </row>
    <row r="48" spans="1:10" s="7" customFormat="1" ht="19.5" thickBot="1" x14ac:dyDescent="0.3">
      <c r="A48" s="67"/>
      <c r="B48" s="15" t="s">
        <v>7</v>
      </c>
      <c r="C48" s="19"/>
      <c r="D48" s="61"/>
      <c r="E48" s="61"/>
      <c r="F48" s="21">
        <f>F47</f>
        <v>4500000</v>
      </c>
      <c r="G48" s="77"/>
      <c r="H48" s="77"/>
      <c r="I48" s="77"/>
      <c r="J48" s="64"/>
    </row>
    <row r="49" spans="1:10" ht="37.5" x14ac:dyDescent="0.25">
      <c r="A49" s="66" t="s">
        <v>30</v>
      </c>
      <c r="B49" s="4" t="s">
        <v>77</v>
      </c>
      <c r="C49" s="17" t="s">
        <v>9</v>
      </c>
      <c r="D49" s="3">
        <v>12</v>
      </c>
      <c r="E49" s="3">
        <v>294000</v>
      </c>
      <c r="F49" s="18">
        <f>D49*E49</f>
        <v>3528000</v>
      </c>
      <c r="G49" s="68">
        <v>60</v>
      </c>
      <c r="H49" s="72">
        <f t="shared" si="0"/>
        <v>48</v>
      </c>
      <c r="I49" s="72">
        <f t="shared" si="1"/>
        <v>36</v>
      </c>
      <c r="J49" s="73">
        <v>10</v>
      </c>
    </row>
    <row r="50" spans="1:10" s="7" customFormat="1" ht="19.5" thickBot="1" x14ac:dyDescent="0.3">
      <c r="A50" s="67"/>
      <c r="B50" s="8" t="s">
        <v>7</v>
      </c>
      <c r="C50" s="24"/>
      <c r="D50" s="60"/>
      <c r="E50" s="60"/>
      <c r="F50" s="9">
        <f>F49</f>
        <v>3528000</v>
      </c>
      <c r="G50" s="69"/>
      <c r="H50" s="70"/>
      <c r="I50" s="70"/>
      <c r="J50" s="74"/>
    </row>
    <row r="51" spans="1:10" ht="39.75" customHeight="1" x14ac:dyDescent="0.25">
      <c r="A51" s="66" t="s">
        <v>31</v>
      </c>
      <c r="B51" s="4" t="s">
        <v>54</v>
      </c>
      <c r="C51" s="17" t="s">
        <v>9</v>
      </c>
      <c r="D51" s="3">
        <v>12</v>
      </c>
      <c r="E51" s="3">
        <v>405300</v>
      </c>
      <c r="F51" s="18">
        <f>D51*E51</f>
        <v>4863600</v>
      </c>
      <c r="G51" s="69"/>
      <c r="H51" s="70"/>
      <c r="I51" s="70"/>
      <c r="J51" s="74"/>
    </row>
    <row r="52" spans="1:10" s="7" customFormat="1" ht="19.5" thickBot="1" x14ac:dyDescent="0.3">
      <c r="A52" s="67"/>
      <c r="B52" s="8" t="s">
        <v>7</v>
      </c>
      <c r="C52" s="24"/>
      <c r="D52" s="60"/>
      <c r="E52" s="60"/>
      <c r="F52" s="9">
        <f>F51</f>
        <v>4863600</v>
      </c>
      <c r="G52" s="69"/>
      <c r="H52" s="70"/>
      <c r="I52" s="70"/>
      <c r="J52" s="74"/>
    </row>
    <row r="53" spans="1:10" s="7" customFormat="1" ht="39.75" customHeight="1" x14ac:dyDescent="0.25">
      <c r="A53" s="66" t="s">
        <v>32</v>
      </c>
      <c r="B53" s="10" t="s">
        <v>54</v>
      </c>
      <c r="C53" s="11" t="s">
        <v>9</v>
      </c>
      <c r="D53" s="12">
        <v>12</v>
      </c>
      <c r="E53" s="12">
        <v>310000</v>
      </c>
      <c r="F53" s="13">
        <f>D53*E53</f>
        <v>3720000</v>
      </c>
      <c r="G53" s="70"/>
      <c r="H53" s="70"/>
      <c r="I53" s="70"/>
      <c r="J53" s="74"/>
    </row>
    <row r="54" spans="1:10" s="7" customFormat="1" ht="19.5" thickBot="1" x14ac:dyDescent="0.3">
      <c r="A54" s="67"/>
      <c r="B54" s="8" t="s">
        <v>7</v>
      </c>
      <c r="C54" s="24"/>
      <c r="D54" s="60"/>
      <c r="E54" s="60"/>
      <c r="F54" s="9">
        <f>F53</f>
        <v>3720000</v>
      </c>
      <c r="G54" s="71"/>
      <c r="H54" s="71"/>
      <c r="I54" s="71"/>
      <c r="J54" s="75"/>
    </row>
    <row r="55" spans="1:10" x14ac:dyDescent="0.25">
      <c r="A55" s="81" t="s">
        <v>33</v>
      </c>
      <c r="B55" s="4" t="s">
        <v>55</v>
      </c>
      <c r="C55" s="17" t="s">
        <v>9</v>
      </c>
      <c r="D55" s="3">
        <v>9</v>
      </c>
      <c r="E55" s="3">
        <v>43000</v>
      </c>
      <c r="F55" s="46">
        <f>D55*E55</f>
        <v>387000</v>
      </c>
      <c r="G55" s="79">
        <v>15</v>
      </c>
      <c r="H55" s="77">
        <f t="shared" si="0"/>
        <v>12</v>
      </c>
      <c r="I55" s="77">
        <f t="shared" si="1"/>
        <v>9</v>
      </c>
      <c r="J55" s="64">
        <f t="shared" si="2"/>
        <v>3</v>
      </c>
    </row>
    <row r="56" spans="1:10" s="7" customFormat="1" ht="19.5" thickBot="1" x14ac:dyDescent="0.3">
      <c r="A56" s="67"/>
      <c r="B56" s="23" t="s">
        <v>7</v>
      </c>
      <c r="C56" s="24"/>
      <c r="D56" s="60"/>
      <c r="E56" s="60"/>
      <c r="F56" s="47">
        <f>F55</f>
        <v>387000</v>
      </c>
      <c r="G56" s="79"/>
      <c r="H56" s="77"/>
      <c r="I56" s="77"/>
      <c r="J56" s="65"/>
    </row>
    <row r="57" spans="1:10" x14ac:dyDescent="0.25">
      <c r="A57" s="87" t="s">
        <v>34</v>
      </c>
      <c r="B57" s="10" t="s">
        <v>56</v>
      </c>
      <c r="C57" s="11" t="s">
        <v>9</v>
      </c>
      <c r="D57" s="12">
        <v>36</v>
      </c>
      <c r="E57" s="12">
        <v>42500</v>
      </c>
      <c r="F57" s="13">
        <f>D57*E57</f>
        <v>1530000</v>
      </c>
      <c r="G57" s="70">
        <v>60</v>
      </c>
      <c r="H57" s="70">
        <f t="shared" si="0"/>
        <v>48</v>
      </c>
      <c r="I57" s="70">
        <f t="shared" si="1"/>
        <v>36</v>
      </c>
      <c r="J57" s="63">
        <f t="shared" si="2"/>
        <v>12</v>
      </c>
    </row>
    <row r="58" spans="1:10" s="7" customFormat="1" ht="19.5" thickBot="1" x14ac:dyDescent="0.3">
      <c r="A58" s="67"/>
      <c r="B58" s="20" t="s">
        <v>7</v>
      </c>
      <c r="C58" s="19"/>
      <c r="D58" s="61"/>
      <c r="E58" s="61"/>
      <c r="F58" s="21">
        <f>F57</f>
        <v>1530000</v>
      </c>
      <c r="G58" s="86"/>
      <c r="H58" s="86"/>
      <c r="I58" s="86"/>
      <c r="J58" s="64"/>
    </row>
    <row r="59" spans="1:10" ht="37.5" x14ac:dyDescent="0.25">
      <c r="A59" s="66" t="s">
        <v>35</v>
      </c>
      <c r="B59" s="4" t="s">
        <v>57</v>
      </c>
      <c r="C59" s="17" t="s">
        <v>9</v>
      </c>
      <c r="D59" s="3">
        <v>55</v>
      </c>
      <c r="E59" s="3">
        <v>105000</v>
      </c>
      <c r="F59" s="25">
        <f>D59*E59</f>
        <v>5775000</v>
      </c>
      <c r="G59" s="72">
        <v>200</v>
      </c>
      <c r="H59" s="72">
        <f t="shared" si="0"/>
        <v>160</v>
      </c>
      <c r="I59" s="73">
        <f t="shared" si="1"/>
        <v>120</v>
      </c>
      <c r="J59" s="82">
        <f t="shared" si="2"/>
        <v>40</v>
      </c>
    </row>
    <row r="60" spans="1:10" s="7" customFormat="1" ht="19.5" thickBot="1" x14ac:dyDescent="0.3">
      <c r="A60" s="67"/>
      <c r="B60" s="8" t="s">
        <v>7</v>
      </c>
      <c r="C60" s="24"/>
      <c r="D60" s="60"/>
      <c r="E60" s="60"/>
      <c r="F60" s="9">
        <f>F59</f>
        <v>5775000</v>
      </c>
      <c r="G60" s="71"/>
      <c r="H60" s="71"/>
      <c r="I60" s="75"/>
      <c r="J60" s="83"/>
    </row>
    <row r="61" spans="1:10" s="7" customFormat="1" ht="37.5" x14ac:dyDescent="0.25">
      <c r="A61" s="81" t="s">
        <v>36</v>
      </c>
      <c r="B61" s="36" t="s">
        <v>57</v>
      </c>
      <c r="C61" s="17" t="s">
        <v>9</v>
      </c>
      <c r="D61" s="3">
        <v>10</v>
      </c>
      <c r="E61" s="3">
        <v>136200</v>
      </c>
      <c r="F61" s="3">
        <f>D61*E61</f>
        <v>1362000</v>
      </c>
      <c r="G61" s="32"/>
      <c r="H61" s="32"/>
      <c r="I61" s="33"/>
      <c r="J61" s="34"/>
    </row>
    <row r="62" spans="1:10" s="7" customFormat="1" ht="19.5" thickBot="1" x14ac:dyDescent="0.3">
      <c r="A62" s="67"/>
      <c r="B62" s="8" t="s">
        <v>7</v>
      </c>
      <c r="C62" s="55"/>
      <c r="D62" s="60"/>
      <c r="E62" s="60"/>
      <c r="F62" s="8">
        <f>F61</f>
        <v>1362000</v>
      </c>
      <c r="G62" s="32"/>
      <c r="H62" s="32"/>
      <c r="I62" s="33"/>
      <c r="J62" s="34"/>
    </row>
    <row r="63" spans="1:10" s="7" customFormat="1" ht="37.5" x14ac:dyDescent="0.25">
      <c r="A63" s="81" t="s">
        <v>37</v>
      </c>
      <c r="B63" s="3" t="s">
        <v>57</v>
      </c>
      <c r="C63" s="56" t="s">
        <v>9</v>
      </c>
      <c r="D63" s="3">
        <v>55</v>
      </c>
      <c r="E63" s="3">
        <v>95500</v>
      </c>
      <c r="F63" s="57">
        <f>D63*E63</f>
        <v>5252500</v>
      </c>
      <c r="G63" s="39"/>
      <c r="H63" s="32"/>
      <c r="I63" s="33"/>
      <c r="J63" s="34"/>
    </row>
    <row r="64" spans="1:10" s="7" customFormat="1" ht="19.5" thickBot="1" x14ac:dyDescent="0.3">
      <c r="A64" s="67"/>
      <c r="B64" s="8" t="s">
        <v>7</v>
      </c>
      <c r="C64" s="55"/>
      <c r="D64" s="60"/>
      <c r="E64" s="60"/>
      <c r="F64" s="58">
        <f>F63</f>
        <v>5252500</v>
      </c>
      <c r="G64" s="39"/>
      <c r="H64" s="32"/>
      <c r="I64" s="33"/>
      <c r="J64" s="34"/>
    </row>
    <row r="65" spans="1:10" x14ac:dyDescent="0.25">
      <c r="A65" s="87" t="s">
        <v>38</v>
      </c>
      <c r="B65" s="10" t="s">
        <v>58</v>
      </c>
      <c r="C65" s="11" t="s">
        <v>9</v>
      </c>
      <c r="D65" s="12">
        <v>6</v>
      </c>
      <c r="E65" s="12">
        <v>340000</v>
      </c>
      <c r="F65" s="13">
        <f>D65*E65</f>
        <v>2040000</v>
      </c>
      <c r="G65" s="72">
        <v>10</v>
      </c>
      <c r="H65" s="72">
        <f t="shared" si="0"/>
        <v>8</v>
      </c>
      <c r="I65" s="73">
        <f t="shared" si="1"/>
        <v>6</v>
      </c>
      <c r="J65" s="82">
        <f t="shared" si="2"/>
        <v>2</v>
      </c>
    </row>
    <row r="66" spans="1:10" s="7" customFormat="1" ht="19.5" thickBot="1" x14ac:dyDescent="0.3">
      <c r="A66" s="67"/>
      <c r="B66" s="8" t="s">
        <v>7</v>
      </c>
      <c r="C66" s="24"/>
      <c r="D66" s="60"/>
      <c r="E66" s="60"/>
      <c r="F66" s="9">
        <f>F65</f>
        <v>2040000</v>
      </c>
      <c r="G66" s="71"/>
      <c r="H66" s="71"/>
      <c r="I66" s="75"/>
      <c r="J66" s="84"/>
    </row>
    <row r="67" spans="1:10" x14ac:dyDescent="0.25">
      <c r="A67" s="66" t="s">
        <v>39</v>
      </c>
      <c r="B67" s="10" t="s">
        <v>59</v>
      </c>
      <c r="C67" s="11" t="s">
        <v>9</v>
      </c>
      <c r="D67" s="12">
        <v>24</v>
      </c>
      <c r="E67" s="12">
        <v>92000</v>
      </c>
      <c r="F67" s="13">
        <f>D67*E67</f>
        <v>2208000</v>
      </c>
      <c r="G67" s="77">
        <v>40</v>
      </c>
      <c r="H67" s="77">
        <f t="shared" si="0"/>
        <v>32</v>
      </c>
      <c r="I67" s="77">
        <f t="shared" si="1"/>
        <v>24</v>
      </c>
      <c r="J67" s="63">
        <f t="shared" si="2"/>
        <v>8</v>
      </c>
    </row>
    <row r="68" spans="1:10" s="7" customFormat="1" ht="19.5" thickBot="1" x14ac:dyDescent="0.3">
      <c r="A68" s="67"/>
      <c r="B68" s="15" t="s">
        <v>7</v>
      </c>
      <c r="C68" s="16"/>
      <c r="D68" s="22"/>
      <c r="E68" s="22"/>
      <c r="F68" s="6">
        <f>F67</f>
        <v>2208000</v>
      </c>
      <c r="G68" s="77"/>
      <c r="H68" s="77"/>
      <c r="I68" s="77"/>
      <c r="J68" s="64"/>
    </row>
    <row r="69" spans="1:10" ht="37.5" x14ac:dyDescent="0.25">
      <c r="A69" s="66" t="s">
        <v>40</v>
      </c>
      <c r="B69" s="4" t="s">
        <v>60</v>
      </c>
      <c r="C69" s="17" t="s">
        <v>9</v>
      </c>
      <c r="D69" s="3">
        <v>48</v>
      </c>
      <c r="E69" s="3">
        <v>260000</v>
      </c>
      <c r="F69" s="18">
        <f>D69*E69</f>
        <v>12480000</v>
      </c>
      <c r="G69" s="76">
        <v>80</v>
      </c>
      <c r="H69" s="76">
        <f t="shared" si="0"/>
        <v>64</v>
      </c>
      <c r="I69" s="76">
        <f t="shared" si="1"/>
        <v>48</v>
      </c>
      <c r="J69" s="63">
        <v>10</v>
      </c>
    </row>
    <row r="70" spans="1:10" s="7" customFormat="1" ht="19.5" thickBot="1" x14ac:dyDescent="0.3">
      <c r="A70" s="67"/>
      <c r="B70" s="15" t="s">
        <v>7</v>
      </c>
      <c r="C70" s="16"/>
      <c r="D70" s="22"/>
      <c r="E70" s="22"/>
      <c r="F70" s="6">
        <f>F69</f>
        <v>12480000</v>
      </c>
      <c r="G70" s="77"/>
      <c r="H70" s="77"/>
      <c r="I70" s="77"/>
      <c r="J70" s="64"/>
    </row>
    <row r="71" spans="1:10" x14ac:dyDescent="0.25">
      <c r="A71" s="66" t="s">
        <v>41</v>
      </c>
      <c r="B71" s="4" t="s">
        <v>61</v>
      </c>
      <c r="C71" s="17" t="s">
        <v>66</v>
      </c>
      <c r="D71" s="3">
        <v>6</v>
      </c>
      <c r="E71" s="3">
        <v>577870</v>
      </c>
      <c r="F71" s="18">
        <f>D71*E71</f>
        <v>3467220</v>
      </c>
      <c r="G71" s="78">
        <v>30</v>
      </c>
      <c r="H71" s="76">
        <f t="shared" si="0"/>
        <v>24</v>
      </c>
      <c r="I71" s="76">
        <f t="shared" si="1"/>
        <v>18</v>
      </c>
      <c r="J71" s="63">
        <v>4</v>
      </c>
    </row>
    <row r="72" spans="1:10" s="7" customFormat="1" ht="19.5" thickBot="1" x14ac:dyDescent="0.3">
      <c r="A72" s="67"/>
      <c r="B72" s="23" t="s">
        <v>7</v>
      </c>
      <c r="C72" s="24"/>
      <c r="D72" s="60"/>
      <c r="E72" s="60"/>
      <c r="F72" s="9">
        <f>F71</f>
        <v>3467220</v>
      </c>
      <c r="G72" s="79"/>
      <c r="H72" s="77"/>
      <c r="I72" s="77"/>
      <c r="J72" s="64"/>
    </row>
    <row r="73" spans="1:10" x14ac:dyDescent="0.25">
      <c r="A73" s="66" t="s">
        <v>42</v>
      </c>
      <c r="B73" s="4" t="s">
        <v>61</v>
      </c>
      <c r="C73" s="17" t="s">
        <v>66</v>
      </c>
      <c r="D73" s="3">
        <v>6</v>
      </c>
      <c r="E73" s="3">
        <v>484000</v>
      </c>
      <c r="F73" s="18">
        <f>D73*E73</f>
        <v>2904000</v>
      </c>
      <c r="G73" s="79"/>
      <c r="H73" s="77"/>
      <c r="I73" s="77"/>
      <c r="J73" s="64"/>
    </row>
    <row r="74" spans="1:10" s="7" customFormat="1" ht="19.5" thickBot="1" x14ac:dyDescent="0.3">
      <c r="A74" s="67"/>
      <c r="B74" s="23" t="s">
        <v>7</v>
      </c>
      <c r="C74" s="24"/>
      <c r="D74" s="60"/>
      <c r="E74" s="60"/>
      <c r="F74" s="9">
        <f>F73</f>
        <v>2904000</v>
      </c>
      <c r="G74" s="79"/>
      <c r="H74" s="77"/>
      <c r="I74" s="77"/>
      <c r="J74" s="64"/>
    </row>
    <row r="75" spans="1:10" s="7" customFormat="1" x14ac:dyDescent="0.25">
      <c r="A75" s="66" t="s">
        <v>43</v>
      </c>
      <c r="B75" s="10" t="s">
        <v>61</v>
      </c>
      <c r="C75" s="11" t="s">
        <v>66</v>
      </c>
      <c r="D75" s="12">
        <v>6</v>
      </c>
      <c r="E75" s="12">
        <v>520000</v>
      </c>
      <c r="F75" s="13">
        <f>D75*E75</f>
        <v>3120000</v>
      </c>
      <c r="G75" s="77"/>
      <c r="H75" s="77"/>
      <c r="I75" s="77"/>
      <c r="J75" s="64"/>
    </row>
    <row r="76" spans="1:10" s="7" customFormat="1" ht="19.5" thickBot="1" x14ac:dyDescent="0.3">
      <c r="A76" s="67"/>
      <c r="B76" s="23" t="s">
        <v>7</v>
      </c>
      <c r="C76" s="24"/>
      <c r="D76" s="60"/>
      <c r="E76" s="60"/>
      <c r="F76" s="9">
        <f>F75</f>
        <v>3120000</v>
      </c>
      <c r="G76" s="80"/>
      <c r="H76" s="80"/>
      <c r="I76" s="80"/>
      <c r="J76" s="65"/>
    </row>
    <row r="77" spans="1:10" x14ac:dyDescent="0.25">
      <c r="A77" s="66" t="s">
        <v>74</v>
      </c>
      <c r="B77" s="4" t="s">
        <v>62</v>
      </c>
      <c r="C77" s="17" t="s">
        <v>66</v>
      </c>
      <c r="D77" s="3">
        <v>22</v>
      </c>
      <c r="E77" s="3">
        <v>780600</v>
      </c>
      <c r="F77" s="18">
        <f>D77*E77</f>
        <v>17173200</v>
      </c>
      <c r="G77" s="78">
        <v>110</v>
      </c>
      <c r="H77" s="76">
        <f t="shared" si="0"/>
        <v>88</v>
      </c>
      <c r="I77" s="76">
        <f t="shared" si="1"/>
        <v>66</v>
      </c>
      <c r="J77" s="63">
        <v>14</v>
      </c>
    </row>
    <row r="78" spans="1:10" s="7" customFormat="1" ht="19.5" thickBot="1" x14ac:dyDescent="0.3">
      <c r="A78" s="67"/>
      <c r="B78" s="23" t="s">
        <v>7</v>
      </c>
      <c r="C78" s="24"/>
      <c r="D78" s="60"/>
      <c r="E78" s="60"/>
      <c r="F78" s="9">
        <f>F77</f>
        <v>17173200</v>
      </c>
      <c r="G78" s="79"/>
      <c r="H78" s="77"/>
      <c r="I78" s="77"/>
      <c r="J78" s="64"/>
    </row>
    <row r="79" spans="1:10" x14ac:dyDescent="0.25">
      <c r="A79" s="66" t="s">
        <v>75</v>
      </c>
      <c r="B79" s="4" t="s">
        <v>62</v>
      </c>
      <c r="C79" s="17" t="s">
        <v>66</v>
      </c>
      <c r="D79" s="3">
        <v>22</v>
      </c>
      <c r="E79" s="3">
        <v>617000</v>
      </c>
      <c r="F79" s="18">
        <f>D79*E79</f>
        <v>13574000</v>
      </c>
      <c r="G79" s="79"/>
      <c r="H79" s="77"/>
      <c r="I79" s="77"/>
      <c r="J79" s="64"/>
    </row>
    <row r="80" spans="1:10" s="7" customFormat="1" ht="19.5" thickBot="1" x14ac:dyDescent="0.3">
      <c r="A80" s="67"/>
      <c r="B80" s="23" t="s">
        <v>7</v>
      </c>
      <c r="C80" s="24"/>
      <c r="D80" s="60"/>
      <c r="E80" s="60"/>
      <c r="F80" s="9">
        <f>F79</f>
        <v>13574000</v>
      </c>
      <c r="G80" s="79"/>
      <c r="H80" s="77"/>
      <c r="I80" s="77"/>
      <c r="J80" s="64"/>
    </row>
    <row r="81" spans="1:10" s="7" customFormat="1" ht="27.75" customHeight="1" x14ac:dyDescent="0.25">
      <c r="A81" s="66" t="s">
        <v>76</v>
      </c>
      <c r="B81" s="10" t="s">
        <v>62</v>
      </c>
      <c r="C81" s="11" t="s">
        <v>66</v>
      </c>
      <c r="D81" s="12">
        <v>22</v>
      </c>
      <c r="E81" s="12">
        <v>740000</v>
      </c>
      <c r="F81" s="13">
        <f>D81*E81</f>
        <v>16280000</v>
      </c>
      <c r="G81" s="77"/>
      <c r="H81" s="77"/>
      <c r="I81" s="77"/>
      <c r="J81" s="64"/>
    </row>
    <row r="82" spans="1:10" s="7" customFormat="1" ht="19.5" thickBot="1" x14ac:dyDescent="0.3">
      <c r="A82" s="67"/>
      <c r="B82" s="23" t="s">
        <v>7</v>
      </c>
      <c r="C82" s="24"/>
      <c r="D82" s="60"/>
      <c r="E82" s="60"/>
      <c r="F82" s="9">
        <f>F81</f>
        <v>16280000</v>
      </c>
      <c r="G82" s="80"/>
      <c r="H82" s="80"/>
      <c r="I82" s="80"/>
      <c r="J82" s="65"/>
    </row>
    <row r="83" spans="1:10" x14ac:dyDescent="0.25">
      <c r="A83" s="66" t="s">
        <v>78</v>
      </c>
      <c r="B83" s="4" t="s">
        <v>63</v>
      </c>
      <c r="C83" s="17" t="s">
        <v>9</v>
      </c>
      <c r="D83" s="3">
        <v>3</v>
      </c>
      <c r="E83" s="3">
        <v>58000</v>
      </c>
      <c r="F83" s="18">
        <f>D83*E83</f>
        <v>174000</v>
      </c>
      <c r="G83" s="76">
        <v>5</v>
      </c>
      <c r="H83" s="76">
        <f t="shared" si="0"/>
        <v>4</v>
      </c>
      <c r="I83" s="76">
        <f t="shared" si="1"/>
        <v>3</v>
      </c>
      <c r="J83" s="63">
        <f t="shared" si="2"/>
        <v>1</v>
      </c>
    </row>
    <row r="84" spans="1:10" s="7" customFormat="1" ht="19.5" thickBot="1" x14ac:dyDescent="0.3">
      <c r="A84" s="67"/>
      <c r="B84" s="23" t="s">
        <v>7</v>
      </c>
      <c r="C84" s="24"/>
      <c r="D84" s="60"/>
      <c r="E84" s="60"/>
      <c r="F84" s="9">
        <f>F83</f>
        <v>174000</v>
      </c>
      <c r="G84" s="80"/>
      <c r="H84" s="80"/>
      <c r="I84" s="80"/>
      <c r="J84" s="65"/>
    </row>
    <row r="85" spans="1:10" x14ac:dyDescent="0.25">
      <c r="A85" s="66" t="s">
        <v>79</v>
      </c>
      <c r="B85" s="4" t="s">
        <v>64</v>
      </c>
      <c r="C85" s="17" t="s">
        <v>9</v>
      </c>
      <c r="D85" s="3">
        <v>24</v>
      </c>
      <c r="E85" s="3">
        <v>46400</v>
      </c>
      <c r="F85" s="18">
        <f>D85*E85</f>
        <v>1113600</v>
      </c>
      <c r="G85" s="76">
        <v>40</v>
      </c>
      <c r="H85" s="76">
        <f t="shared" si="0"/>
        <v>32</v>
      </c>
      <c r="I85" s="76">
        <f t="shared" si="1"/>
        <v>24</v>
      </c>
      <c r="J85" s="63">
        <f t="shared" si="2"/>
        <v>8</v>
      </c>
    </row>
    <row r="86" spans="1:10" s="7" customFormat="1" ht="19.5" thickBot="1" x14ac:dyDescent="0.3">
      <c r="A86" s="67"/>
      <c r="B86" s="23" t="s">
        <v>7</v>
      </c>
      <c r="C86" s="24"/>
      <c r="D86" s="60"/>
      <c r="E86" s="60"/>
      <c r="F86" s="9">
        <f>F85</f>
        <v>1113600</v>
      </c>
      <c r="G86" s="80"/>
      <c r="H86" s="80"/>
      <c r="I86" s="80"/>
      <c r="J86" s="65"/>
    </row>
    <row r="87" spans="1:10" ht="37.5" x14ac:dyDescent="0.25">
      <c r="A87" s="66" t="s">
        <v>80</v>
      </c>
      <c r="B87" s="4" t="s">
        <v>65</v>
      </c>
      <c r="C87" s="17" t="s">
        <v>9</v>
      </c>
      <c r="D87" s="3">
        <v>2</v>
      </c>
      <c r="E87" s="3">
        <v>200000</v>
      </c>
      <c r="F87" s="18">
        <f>D87*E87</f>
        <v>400000</v>
      </c>
      <c r="G87" s="72">
        <v>2</v>
      </c>
      <c r="H87" s="72">
        <f t="shared" si="0"/>
        <v>1.6</v>
      </c>
      <c r="I87" s="72">
        <f t="shared" si="1"/>
        <v>1.2000000000000002</v>
      </c>
      <c r="J87" s="73">
        <v>0</v>
      </c>
    </row>
    <row r="88" spans="1:10" s="7" customFormat="1" ht="19.5" thickBot="1" x14ac:dyDescent="0.3">
      <c r="A88" s="67"/>
      <c r="B88" s="8" t="s">
        <v>7</v>
      </c>
      <c r="C88" s="24"/>
      <c r="D88" s="60"/>
      <c r="E88" s="60"/>
      <c r="F88" s="9">
        <f>F87</f>
        <v>400000</v>
      </c>
      <c r="G88" s="71"/>
      <c r="H88" s="71"/>
      <c r="I88" s="71"/>
      <c r="J88" s="75"/>
    </row>
    <row r="89" spans="1:10" s="7" customFormat="1" ht="37.5" x14ac:dyDescent="0.25">
      <c r="A89" s="66" t="s">
        <v>81</v>
      </c>
      <c r="B89" s="3" t="s">
        <v>73</v>
      </c>
      <c r="C89" s="17" t="s">
        <v>9</v>
      </c>
      <c r="D89" s="3">
        <v>3</v>
      </c>
      <c r="E89" s="3">
        <v>1419900</v>
      </c>
      <c r="F89" s="3">
        <f>D89*E89</f>
        <v>4259700</v>
      </c>
      <c r="G89" s="32"/>
      <c r="H89" s="32"/>
      <c r="I89" s="33"/>
      <c r="J89" s="34"/>
    </row>
    <row r="90" spans="1:10" s="7" customFormat="1" ht="19.5" thickBot="1" x14ac:dyDescent="0.3">
      <c r="A90" s="67"/>
      <c r="B90" s="8" t="s">
        <v>7</v>
      </c>
      <c r="C90" s="55"/>
      <c r="D90" s="60"/>
      <c r="E90" s="60"/>
      <c r="F90" s="8">
        <f>F89</f>
        <v>4259700</v>
      </c>
      <c r="G90" s="26"/>
      <c r="H90" s="26"/>
      <c r="I90" s="27"/>
      <c r="J90" s="28"/>
    </row>
    <row r="92" spans="1:10" x14ac:dyDescent="0.25">
      <c r="F92" s="91">
        <f>F90+F88+F86+F82+F80+F78+F76+F74+F72+F70+F68+F66+F64+F62+F60+F58+F56+F54+F52+F50+F48+F46+F44+F42+F40+F38+F36+F34+F32+F30+F28+F26+F24+F22+F20+F18+F16+F14+F12+F10+F8+F6</f>
        <v>418415900</v>
      </c>
    </row>
  </sheetData>
  <mergeCells count="137">
    <mergeCell ref="A89:A90"/>
    <mergeCell ref="A61:A62"/>
    <mergeCell ref="A59:A60"/>
    <mergeCell ref="A63:A64"/>
    <mergeCell ref="A2:F2"/>
    <mergeCell ref="A7:A8"/>
    <mergeCell ref="A11:A12"/>
    <mergeCell ref="A9:A10"/>
    <mergeCell ref="E1:F1"/>
    <mergeCell ref="A5:A6"/>
    <mergeCell ref="A25:A26"/>
    <mergeCell ref="A17:A18"/>
    <mergeCell ref="A19:A20"/>
    <mergeCell ref="A21:A22"/>
    <mergeCell ref="A13:A14"/>
    <mergeCell ref="A23:A24"/>
    <mergeCell ref="A15:A16"/>
    <mergeCell ref="A77:A78"/>
    <mergeCell ref="A75:A76"/>
    <mergeCell ref="J55:J56"/>
    <mergeCell ref="G57:G58"/>
    <mergeCell ref="H57:H58"/>
    <mergeCell ref="I57:I58"/>
    <mergeCell ref="G37:G38"/>
    <mergeCell ref="H37:H38"/>
    <mergeCell ref="I37:I38"/>
    <mergeCell ref="J37:J38"/>
    <mergeCell ref="A71:A72"/>
    <mergeCell ref="G47:G48"/>
    <mergeCell ref="H47:H48"/>
    <mergeCell ref="I47:I48"/>
    <mergeCell ref="J47:J48"/>
    <mergeCell ref="G55:G56"/>
    <mergeCell ref="H55:H56"/>
    <mergeCell ref="I55:I56"/>
    <mergeCell ref="A65:A66"/>
    <mergeCell ref="A67:A68"/>
    <mergeCell ref="A69:A70"/>
    <mergeCell ref="A57:A58"/>
    <mergeCell ref="A55:A56"/>
    <mergeCell ref="A37:A38"/>
    <mergeCell ref="A41:A42"/>
    <mergeCell ref="J57:J58"/>
    <mergeCell ref="G9:G10"/>
    <mergeCell ref="H9:H10"/>
    <mergeCell ref="I9:I10"/>
    <mergeCell ref="J9:J10"/>
    <mergeCell ref="G17:G18"/>
    <mergeCell ref="H17:H18"/>
    <mergeCell ref="I17:I18"/>
    <mergeCell ref="J17:J18"/>
    <mergeCell ref="G45:G46"/>
    <mergeCell ref="H45:H46"/>
    <mergeCell ref="I45:I46"/>
    <mergeCell ref="J45:J46"/>
    <mergeCell ref="G41:G42"/>
    <mergeCell ref="H41:H42"/>
    <mergeCell ref="I41:I42"/>
    <mergeCell ref="J41:J42"/>
    <mergeCell ref="G25:G30"/>
    <mergeCell ref="H25:H30"/>
    <mergeCell ref="I25:I30"/>
    <mergeCell ref="J25:J30"/>
    <mergeCell ref="G31:G36"/>
    <mergeCell ref="H31:H36"/>
    <mergeCell ref="I31:I36"/>
    <mergeCell ref="J31:J36"/>
    <mergeCell ref="J59:J60"/>
    <mergeCell ref="G65:G66"/>
    <mergeCell ref="H65:H66"/>
    <mergeCell ref="I65:I66"/>
    <mergeCell ref="J65:J66"/>
    <mergeCell ref="G67:G68"/>
    <mergeCell ref="H67:H68"/>
    <mergeCell ref="I67:I68"/>
    <mergeCell ref="J67:J68"/>
    <mergeCell ref="J69:J70"/>
    <mergeCell ref="G69:G70"/>
    <mergeCell ref="H69:H70"/>
    <mergeCell ref="I69:I70"/>
    <mergeCell ref="G59:G60"/>
    <mergeCell ref="H59:H60"/>
    <mergeCell ref="J71:J76"/>
    <mergeCell ref="A81:A82"/>
    <mergeCell ref="G87:G88"/>
    <mergeCell ref="H87:H88"/>
    <mergeCell ref="I87:I88"/>
    <mergeCell ref="J87:J88"/>
    <mergeCell ref="G77:G82"/>
    <mergeCell ref="H77:H82"/>
    <mergeCell ref="I77:I82"/>
    <mergeCell ref="J77:J82"/>
    <mergeCell ref="G83:G84"/>
    <mergeCell ref="H83:H84"/>
    <mergeCell ref="I83:I84"/>
    <mergeCell ref="J83:J84"/>
    <mergeCell ref="G85:G86"/>
    <mergeCell ref="H85:H86"/>
    <mergeCell ref="I85:I86"/>
    <mergeCell ref="A83:A84"/>
    <mergeCell ref="H71:H76"/>
    <mergeCell ref="I71:I76"/>
    <mergeCell ref="A27:A28"/>
    <mergeCell ref="A33:A34"/>
    <mergeCell ref="A45:A46"/>
    <mergeCell ref="A49:A50"/>
    <mergeCell ref="A51:A52"/>
    <mergeCell ref="A47:A48"/>
    <mergeCell ref="A39:A40"/>
    <mergeCell ref="A43:A44"/>
    <mergeCell ref="A29:A30"/>
    <mergeCell ref="A35:A36"/>
    <mergeCell ref="A31:A32"/>
    <mergeCell ref="J19:J24"/>
    <mergeCell ref="J85:J86"/>
    <mergeCell ref="A73:A74"/>
    <mergeCell ref="A79:A80"/>
    <mergeCell ref="A87:A88"/>
    <mergeCell ref="A85:A86"/>
    <mergeCell ref="G5:G8"/>
    <mergeCell ref="H5:H8"/>
    <mergeCell ref="I5:I8"/>
    <mergeCell ref="J5:J8"/>
    <mergeCell ref="A53:A54"/>
    <mergeCell ref="G49:G54"/>
    <mergeCell ref="H49:H54"/>
    <mergeCell ref="I49:I54"/>
    <mergeCell ref="J49:J54"/>
    <mergeCell ref="G11:G12"/>
    <mergeCell ref="H11:H12"/>
    <mergeCell ref="I11:I12"/>
    <mergeCell ref="J11:J12"/>
    <mergeCell ref="G19:G24"/>
    <mergeCell ref="H19:H24"/>
    <mergeCell ref="I19:I24"/>
    <mergeCell ref="I59:I60"/>
    <mergeCell ref="G71:G76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2" manualBreakCount="2">
    <brk id="38" max="9" man="1"/>
    <brk id="9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2021-01-08T11:01:23Z</dcterms:modified>
</cp:coreProperties>
</file>