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Лист1!$A$1:$I$50</definedName>
  </definedNames>
  <calcPr calcId="145621"/>
</workbook>
</file>

<file path=xl/calcChain.xml><?xml version="1.0" encoding="utf-8"?>
<calcChain xmlns="http://schemas.openxmlformats.org/spreadsheetml/2006/main">
  <c r="I41" i="1" l="1"/>
  <c r="I47" i="1" l="1"/>
  <c r="I46" i="1"/>
  <c r="I48" i="1" s="1"/>
  <c r="I44" i="1"/>
  <c r="I45" i="1" s="1"/>
  <c r="I43" i="1"/>
  <c r="I42" i="1"/>
  <c r="I38" i="1"/>
  <c r="I39" i="1" s="1"/>
  <c r="I40" i="1"/>
  <c r="I37" i="1"/>
  <c r="I35" i="1" l="1"/>
  <c r="I36" i="1" s="1"/>
  <c r="I33" i="1"/>
  <c r="I34" i="1" s="1"/>
  <c r="I31" i="1"/>
  <c r="I32" i="1" s="1"/>
  <c r="I29" i="1"/>
  <c r="I30" i="1" s="1"/>
  <c r="I27" i="1"/>
  <c r="I28" i="1" s="1"/>
  <c r="I14" i="1"/>
  <c r="I15" i="1"/>
  <c r="I16" i="1"/>
  <c r="I17" i="1"/>
  <c r="I18" i="1"/>
  <c r="I19" i="1"/>
  <c r="I20" i="1"/>
  <c r="I21" i="1"/>
  <c r="I22" i="1"/>
  <c r="I23" i="1"/>
  <c r="I24" i="1"/>
  <c r="I25" i="1"/>
  <c r="I13" i="1"/>
  <c r="I11" i="1"/>
  <c r="I12" i="1" s="1"/>
  <c r="I8" i="1"/>
  <c r="I9" i="1"/>
  <c r="I7" i="1"/>
  <c r="I5" i="1"/>
  <c r="I6" i="1" s="1"/>
  <c r="D14" i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I10" i="1" l="1"/>
  <c r="I26" i="1"/>
  <c r="I49" i="1" s="1"/>
</calcChain>
</file>

<file path=xl/sharedStrings.xml><?xml version="1.0" encoding="utf-8"?>
<sst xmlns="http://schemas.openxmlformats.org/spreadsheetml/2006/main" count="95" uniqueCount="60">
  <si>
    <t>Приложение№  1</t>
  </si>
  <si>
    <t>Перечень закупаемых медицинских изделий на 2020 год</t>
  </si>
  <si>
    <t>№ лота</t>
  </si>
  <si>
    <t xml:space="preserve">наименование лота </t>
  </si>
  <si>
    <t>№ п/п</t>
  </si>
  <si>
    <t>Наименование расходного материала</t>
  </si>
  <si>
    <t>Ед. изм.</t>
  </si>
  <si>
    <t>шт</t>
  </si>
  <si>
    <t xml:space="preserve">сумма лота </t>
  </si>
  <si>
    <t>сумма лота</t>
  </si>
  <si>
    <t>Скальпель хирургический  стерильный, однократного применения, размеры по заявкам Заказчика</t>
  </si>
  <si>
    <t>Электроды гелевые  детские</t>
  </si>
  <si>
    <t>Электроды гелевые для ЭКГ взрослые</t>
  </si>
  <si>
    <t xml:space="preserve">электроды для холтера </t>
  </si>
  <si>
    <t>Клей хирургический биологический , шприц 2мл</t>
  </si>
  <si>
    <t>пара</t>
  </si>
  <si>
    <t>Перчатки  латексные, неопудренные, нестерильные   "L", "М"</t>
  </si>
  <si>
    <t>пар</t>
  </si>
  <si>
    <t xml:space="preserve">Перчатки латексные, хирургические, стерильные, неопудренные    8.0,  6.5,  7.0, 7.5 </t>
  </si>
  <si>
    <t>Перчатки  латексные повышенной плотности  7,5</t>
  </si>
  <si>
    <t>Маска специализированная для детей</t>
  </si>
  <si>
    <t>кол-во</t>
  </si>
  <si>
    <t xml:space="preserve">цена  </t>
  </si>
  <si>
    <t xml:space="preserve">сумма  </t>
  </si>
  <si>
    <t>Перчатки хирургические латексные неопудренные стерильные размеры: 5.5, 6.0, 6.5, 7.0, 7.5, 8.0, 8.5, 9.0</t>
  </si>
  <si>
    <t xml:space="preserve">Плеврокан </t>
  </si>
  <si>
    <t xml:space="preserve">Вазофикс G 16,17,18,20,22,24 </t>
  </si>
  <si>
    <t xml:space="preserve">Удлинитель для перфузора </t>
  </si>
  <si>
    <t xml:space="preserve">Цертофикс MONO   детский  </t>
  </si>
  <si>
    <t xml:space="preserve">Цертофикс MONO </t>
  </si>
  <si>
    <t xml:space="preserve">Шприц перфузор 20 мл </t>
  </si>
  <si>
    <t xml:space="preserve">Шприц перфузор 50 мл </t>
  </si>
  <si>
    <t xml:space="preserve">Дискофикс </t>
  </si>
  <si>
    <t xml:space="preserve">Миниспайк </t>
  </si>
  <si>
    <t xml:space="preserve">Цертофикс DUO </t>
  </si>
  <si>
    <t>Цертофикс Трио детский</t>
  </si>
  <si>
    <t xml:space="preserve">Цертофикс Трио взрослый </t>
  </si>
  <si>
    <t xml:space="preserve">Шприц перфузор 50 мл с аспирационной иглой или без. Светозащитный черный </t>
  </si>
  <si>
    <t xml:space="preserve">лот №1 скальпель хирургический </t>
  </si>
  <si>
    <t>лот №2  набор гелевых электродов</t>
  </si>
  <si>
    <t xml:space="preserve">лот №3 клей хирургический </t>
  </si>
  <si>
    <t>лот№4 набор для проведения реанимационных процедур</t>
  </si>
  <si>
    <t>Лот №5 Перчатки хирургические латексные</t>
  </si>
  <si>
    <t>Лот №6  Перчатки  латексные</t>
  </si>
  <si>
    <t>Лот №7  Перчатки  хирургические неопудренные</t>
  </si>
  <si>
    <t>Лот №8  Перчатки  латексные повышенной плотности</t>
  </si>
  <si>
    <t>лот №9 маска для детей</t>
  </si>
  <si>
    <t>шт.</t>
  </si>
  <si>
    <t xml:space="preserve">Стент каротидный саморасширяющийся </t>
  </si>
  <si>
    <t xml:space="preserve">Баллонный катетер для ЧТА </t>
  </si>
  <si>
    <t>Система для защиты от дистальной эмболии</t>
  </si>
  <si>
    <t>Лот № 10 медицинские изделия  для проведения стентирования и коронарографии комплект 1</t>
  </si>
  <si>
    <t xml:space="preserve">Окклюдер (устройство) для закрытия дефекта межпредсердной перегородки </t>
  </si>
  <si>
    <t xml:space="preserve">Окклюдер для открытого артериального протока  </t>
  </si>
  <si>
    <t xml:space="preserve">Доставочная система </t>
  </si>
  <si>
    <t>пленки пористые  для искусственного перикарда, толщина 0,1мм., ширина 6,0см, длина 12,0см</t>
  </si>
  <si>
    <t>пленки пористые  для закрытых дефектов кровеносных сосудов, толщина 0,4мм., размеры 3*6,0см</t>
  </si>
  <si>
    <t>Лот № 11 медицинские изделия  для проведения стентирования и коронарографии комплект 2</t>
  </si>
  <si>
    <t>Лот № 12 медицинские изделия для проведения стентирования и коронарографии комплект 3</t>
  </si>
  <si>
    <t xml:space="preserve">лот №13 медицинские изделия  для проведения операций  открытом сердце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</si>
</sst>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3" fontId="3" fillId="2" borderId="2" xfId="0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left" vertical="top" wrapText="1"/>
    </xf>
    <xf numFmtId="3" fontId="2" fillId="2" borderId="0" xfId="0" applyNumberFormat="1" applyFont="1" applyFill="1" applyAlignment="1">
      <alignment horizontal="left" vertical="top" wrapText="1"/>
    </xf>
    <xf numFmtId="3" fontId="2" fillId="2" borderId="0" xfId="0" applyNumberFormat="1" applyFont="1" applyFill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164" fontId="2" fillId="2" borderId="4" xfId="0" applyNumberFormat="1" applyFont="1" applyFill="1" applyBorder="1" applyAlignment="1">
      <alignment horizontal="left" vertical="top" wrapText="1"/>
    </xf>
    <xf numFmtId="164" fontId="3" fillId="2" borderId="0" xfId="0" applyNumberFormat="1" applyFont="1" applyFill="1" applyAlignment="1">
      <alignment horizontal="left" vertical="top" wrapText="1"/>
    </xf>
    <xf numFmtId="3" fontId="2" fillId="2" borderId="3" xfId="0" applyNumberFormat="1" applyFont="1" applyFill="1" applyBorder="1" applyAlignment="1">
      <alignment horizontal="left" vertical="top" wrapText="1"/>
    </xf>
    <xf numFmtId="3" fontId="2" fillId="2" borderId="2" xfId="2" applyNumberFormat="1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2" fillId="2" borderId="0" xfId="0" applyNumberFormat="1" applyFont="1" applyFill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164" fontId="2" fillId="2" borderId="4" xfId="0" applyNumberFormat="1" applyFont="1" applyFill="1" applyBorder="1" applyAlignment="1">
      <alignment horizontal="left" vertical="top" wrapText="1"/>
    </xf>
    <xf numFmtId="3" fontId="2" fillId="2" borderId="3" xfId="0" applyNumberFormat="1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left" vertical="top" wrapText="1"/>
    </xf>
    <xf numFmtId="164" fontId="3" fillId="2" borderId="0" xfId="0" applyNumberFormat="1" applyFont="1" applyFill="1" applyAlignment="1">
      <alignment horizontal="left" vertical="top" wrapText="1"/>
    </xf>
  </cellXfs>
  <cellStyles count="3">
    <cellStyle name="Обычный" xfId="0" builtinId="0"/>
    <cellStyle name="Обычный 7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tabSelected="1" view="pageBreakPreview" topLeftCell="A40" zoomScale="60" zoomScaleNormal="100" workbookViewId="0">
      <selection activeCell="E26" sqref="E26"/>
    </sheetView>
  </sheetViews>
  <sheetFormatPr defaultRowHeight="15" x14ac:dyDescent="0.25"/>
  <cols>
    <col min="1" max="1" width="9.140625" style="1"/>
    <col min="2" max="2" width="9.140625" style="12"/>
    <col min="3" max="3" width="28.7109375" style="1" customWidth="1"/>
    <col min="4" max="4" width="9.140625" style="12"/>
    <col min="5" max="5" width="35" style="1" customWidth="1"/>
    <col min="6" max="6" width="7.42578125" style="1" customWidth="1"/>
    <col min="7" max="7" width="9" style="12" customWidth="1"/>
    <col min="8" max="8" width="11.85546875" style="12" customWidth="1"/>
    <col min="9" max="9" width="15.42578125" style="12" customWidth="1"/>
    <col min="10" max="10" width="27.85546875" style="1" customWidth="1"/>
    <col min="11" max="12" width="9.140625" style="1"/>
    <col min="13" max="13" width="8.5703125" style="1" customWidth="1"/>
    <col min="14" max="16384" width="9.140625" style="1"/>
  </cols>
  <sheetData>
    <row r="1" spans="2:9" ht="30" customHeight="1" x14ac:dyDescent="0.25">
      <c r="H1" s="24" t="s">
        <v>0</v>
      </c>
      <c r="I1" s="24"/>
    </row>
    <row r="2" spans="2:9" x14ac:dyDescent="0.25">
      <c r="D2" s="31" t="s">
        <v>1</v>
      </c>
      <c r="E2" s="31"/>
      <c r="F2" s="31"/>
      <c r="G2" s="31"/>
      <c r="H2" s="31"/>
      <c r="I2" s="31"/>
    </row>
    <row r="4" spans="2:9" ht="28.5" x14ac:dyDescent="0.25">
      <c r="B4" s="2" t="s">
        <v>2</v>
      </c>
      <c r="C4" s="8" t="s">
        <v>3</v>
      </c>
      <c r="D4" s="3" t="s">
        <v>4</v>
      </c>
      <c r="E4" s="4" t="s">
        <v>5</v>
      </c>
      <c r="F4" s="4" t="s">
        <v>6</v>
      </c>
      <c r="G4" s="3" t="s">
        <v>21</v>
      </c>
      <c r="H4" s="3" t="s">
        <v>22</v>
      </c>
      <c r="I4" s="3" t="s">
        <v>23</v>
      </c>
    </row>
    <row r="5" spans="2:9" ht="60" x14ac:dyDescent="0.25">
      <c r="B5" s="25">
        <v>1</v>
      </c>
      <c r="C5" s="16" t="s">
        <v>38</v>
      </c>
      <c r="D5" s="6">
        <v>1</v>
      </c>
      <c r="E5" s="7" t="s">
        <v>10</v>
      </c>
      <c r="F5" s="7" t="s">
        <v>7</v>
      </c>
      <c r="G5" s="6">
        <v>2150</v>
      </c>
      <c r="H5" s="6">
        <v>110</v>
      </c>
      <c r="I5" s="6">
        <f>G5*H5</f>
        <v>236500</v>
      </c>
    </row>
    <row r="6" spans="2:9" s="18" customFormat="1" x14ac:dyDescent="0.25">
      <c r="B6" s="26"/>
      <c r="C6" s="17"/>
      <c r="D6" s="3"/>
      <c r="E6" s="4" t="s">
        <v>9</v>
      </c>
      <c r="F6" s="4"/>
      <c r="G6" s="3"/>
      <c r="H6" s="3"/>
      <c r="I6" s="3">
        <f>I5</f>
        <v>236500</v>
      </c>
    </row>
    <row r="7" spans="2:9" ht="22.5" customHeight="1" x14ac:dyDescent="0.25">
      <c r="B7" s="25">
        <v>2</v>
      </c>
      <c r="C7" s="27" t="s">
        <v>39</v>
      </c>
      <c r="D7" s="6">
        <v>1</v>
      </c>
      <c r="E7" s="5" t="s">
        <v>11</v>
      </c>
      <c r="F7" s="7" t="s">
        <v>7</v>
      </c>
      <c r="G7" s="6">
        <v>3700</v>
      </c>
      <c r="H7" s="6">
        <v>42</v>
      </c>
      <c r="I7" s="6">
        <f>G7*H7</f>
        <v>155400</v>
      </c>
    </row>
    <row r="8" spans="2:9" ht="30" x14ac:dyDescent="0.25">
      <c r="B8" s="29"/>
      <c r="C8" s="30"/>
      <c r="D8" s="6">
        <v>2</v>
      </c>
      <c r="E8" s="5" t="s">
        <v>12</v>
      </c>
      <c r="F8" s="7" t="s">
        <v>7</v>
      </c>
      <c r="G8" s="6">
        <v>19300</v>
      </c>
      <c r="H8" s="6">
        <v>48</v>
      </c>
      <c r="I8" s="6">
        <f t="shared" ref="I8:I9" si="0">G8*H8</f>
        <v>926400</v>
      </c>
    </row>
    <row r="9" spans="2:9" x14ac:dyDescent="0.25">
      <c r="B9" s="29"/>
      <c r="C9" s="30"/>
      <c r="D9" s="6">
        <v>3</v>
      </c>
      <c r="E9" s="5" t="s">
        <v>13</v>
      </c>
      <c r="F9" s="7" t="s">
        <v>7</v>
      </c>
      <c r="G9" s="6">
        <v>5000</v>
      </c>
      <c r="H9" s="6">
        <v>48</v>
      </c>
      <c r="I9" s="6">
        <f t="shared" si="0"/>
        <v>240000</v>
      </c>
    </row>
    <row r="10" spans="2:9" s="18" customFormat="1" ht="14.25" x14ac:dyDescent="0.25">
      <c r="B10" s="26"/>
      <c r="C10" s="28"/>
      <c r="D10" s="3"/>
      <c r="E10" s="4" t="s">
        <v>9</v>
      </c>
      <c r="F10" s="4"/>
      <c r="G10" s="3"/>
      <c r="H10" s="3"/>
      <c r="I10" s="3">
        <f>SUM(I7:I9)</f>
        <v>1321800</v>
      </c>
    </row>
    <row r="11" spans="2:9" ht="30" x14ac:dyDescent="0.25">
      <c r="B11" s="25">
        <v>3</v>
      </c>
      <c r="C11" s="27" t="s">
        <v>40</v>
      </c>
      <c r="D11" s="6">
        <v>1</v>
      </c>
      <c r="E11" s="7" t="s">
        <v>14</v>
      </c>
      <c r="F11" s="7" t="s">
        <v>7</v>
      </c>
      <c r="G11" s="6">
        <v>3</v>
      </c>
      <c r="H11" s="6">
        <v>157000</v>
      </c>
      <c r="I11" s="6">
        <f>G11*H11</f>
        <v>471000</v>
      </c>
    </row>
    <row r="12" spans="2:9" s="18" customFormat="1" ht="14.25" x14ac:dyDescent="0.25">
      <c r="B12" s="26"/>
      <c r="C12" s="28"/>
      <c r="D12" s="3"/>
      <c r="E12" s="4" t="s">
        <v>9</v>
      </c>
      <c r="F12" s="4"/>
      <c r="G12" s="3"/>
      <c r="H12" s="3"/>
      <c r="I12" s="3">
        <f>I11</f>
        <v>471000</v>
      </c>
    </row>
    <row r="13" spans="2:9" s="18" customFormat="1" ht="21.75" customHeight="1" x14ac:dyDescent="0.25">
      <c r="B13" s="25">
        <v>4</v>
      </c>
      <c r="C13" s="27" t="s">
        <v>41</v>
      </c>
      <c r="D13" s="6">
        <v>1</v>
      </c>
      <c r="E13" s="5" t="s">
        <v>26</v>
      </c>
      <c r="F13" s="7" t="s">
        <v>7</v>
      </c>
      <c r="G13" s="6">
        <v>13400</v>
      </c>
      <c r="H13" s="6">
        <v>210</v>
      </c>
      <c r="I13" s="6">
        <f>G13*H13</f>
        <v>2814000</v>
      </c>
    </row>
    <row r="14" spans="2:9" s="18" customFormat="1" ht="20.25" customHeight="1" x14ac:dyDescent="0.25">
      <c r="B14" s="29"/>
      <c r="C14" s="30"/>
      <c r="D14" s="6">
        <f>D13+1</f>
        <v>2</v>
      </c>
      <c r="E14" s="7" t="s">
        <v>25</v>
      </c>
      <c r="F14" s="7" t="s">
        <v>7</v>
      </c>
      <c r="G14" s="6">
        <v>50</v>
      </c>
      <c r="H14" s="6">
        <v>20500</v>
      </c>
      <c r="I14" s="6">
        <f t="shared" ref="I14:I25" si="1">G14*H14</f>
        <v>1025000</v>
      </c>
    </row>
    <row r="15" spans="2:9" s="18" customFormat="1" x14ac:dyDescent="0.25">
      <c r="B15" s="29"/>
      <c r="C15" s="30"/>
      <c r="D15" s="6">
        <f t="shared" ref="D15:D25" si="2">D14+1</f>
        <v>3</v>
      </c>
      <c r="E15" s="7" t="s">
        <v>27</v>
      </c>
      <c r="F15" s="7" t="s">
        <v>7</v>
      </c>
      <c r="G15" s="6">
        <v>5100</v>
      </c>
      <c r="H15" s="6">
        <v>363</v>
      </c>
      <c r="I15" s="6">
        <f t="shared" si="1"/>
        <v>1851300</v>
      </c>
    </row>
    <row r="16" spans="2:9" s="18" customFormat="1" x14ac:dyDescent="0.25">
      <c r="B16" s="29"/>
      <c r="C16" s="30"/>
      <c r="D16" s="6">
        <f t="shared" si="2"/>
        <v>4</v>
      </c>
      <c r="E16" s="7" t="s">
        <v>28</v>
      </c>
      <c r="F16" s="7"/>
      <c r="G16" s="6">
        <v>60</v>
      </c>
      <c r="H16" s="6">
        <v>18000</v>
      </c>
      <c r="I16" s="6">
        <f t="shared" si="1"/>
        <v>1080000</v>
      </c>
    </row>
    <row r="17" spans="2:10" s="18" customFormat="1" x14ac:dyDescent="0.25">
      <c r="B17" s="29"/>
      <c r="C17" s="30"/>
      <c r="D17" s="6">
        <f t="shared" si="2"/>
        <v>5</v>
      </c>
      <c r="E17" s="5" t="s">
        <v>29</v>
      </c>
      <c r="F17" s="7" t="s">
        <v>7</v>
      </c>
      <c r="G17" s="6">
        <v>100</v>
      </c>
      <c r="H17" s="6">
        <v>10432</v>
      </c>
      <c r="I17" s="6">
        <f t="shared" si="1"/>
        <v>1043200</v>
      </c>
    </row>
    <row r="18" spans="2:10" s="18" customFormat="1" x14ac:dyDescent="0.25">
      <c r="B18" s="29"/>
      <c r="C18" s="30"/>
      <c r="D18" s="6">
        <f t="shared" si="2"/>
        <v>6</v>
      </c>
      <c r="E18" s="5" t="s">
        <v>30</v>
      </c>
      <c r="F18" s="7" t="s">
        <v>7</v>
      </c>
      <c r="G18" s="6">
        <v>2100</v>
      </c>
      <c r="H18" s="6">
        <v>500</v>
      </c>
      <c r="I18" s="6">
        <f t="shared" si="1"/>
        <v>1050000</v>
      </c>
    </row>
    <row r="19" spans="2:10" s="18" customFormat="1" x14ac:dyDescent="0.25">
      <c r="B19" s="29"/>
      <c r="C19" s="30"/>
      <c r="D19" s="6">
        <f t="shared" si="2"/>
        <v>7</v>
      </c>
      <c r="E19" s="5" t="s">
        <v>31</v>
      </c>
      <c r="F19" s="7" t="s">
        <v>7</v>
      </c>
      <c r="G19" s="6">
        <v>2300</v>
      </c>
      <c r="H19" s="6">
        <v>500</v>
      </c>
      <c r="I19" s="6">
        <f t="shared" si="1"/>
        <v>1150000</v>
      </c>
    </row>
    <row r="20" spans="2:10" s="18" customFormat="1" x14ac:dyDescent="0.25">
      <c r="B20" s="29"/>
      <c r="C20" s="30"/>
      <c r="D20" s="6">
        <f t="shared" si="2"/>
        <v>8</v>
      </c>
      <c r="E20" s="7" t="s">
        <v>32</v>
      </c>
      <c r="F20" s="7" t="s">
        <v>7</v>
      </c>
      <c r="G20" s="6">
        <v>3800</v>
      </c>
      <c r="H20" s="6">
        <v>410</v>
      </c>
      <c r="I20" s="6">
        <f t="shared" si="1"/>
        <v>1558000</v>
      </c>
    </row>
    <row r="21" spans="2:10" s="18" customFormat="1" x14ac:dyDescent="0.25">
      <c r="B21" s="29"/>
      <c r="C21" s="30"/>
      <c r="D21" s="6">
        <f t="shared" si="2"/>
        <v>9</v>
      </c>
      <c r="E21" s="7" t="s">
        <v>33</v>
      </c>
      <c r="F21" s="7" t="s">
        <v>7</v>
      </c>
      <c r="G21" s="6">
        <v>2000</v>
      </c>
      <c r="H21" s="6">
        <v>558</v>
      </c>
      <c r="I21" s="6">
        <f t="shared" si="1"/>
        <v>1116000</v>
      </c>
    </row>
    <row r="22" spans="2:10" s="18" customFormat="1" x14ac:dyDescent="0.25">
      <c r="B22" s="29"/>
      <c r="C22" s="30"/>
      <c r="D22" s="6">
        <f t="shared" si="2"/>
        <v>10</v>
      </c>
      <c r="E22" s="5" t="s">
        <v>34</v>
      </c>
      <c r="F22" s="7" t="s">
        <v>7</v>
      </c>
      <c r="G22" s="6">
        <v>60</v>
      </c>
      <c r="H22" s="6">
        <v>24600</v>
      </c>
      <c r="I22" s="6">
        <f t="shared" si="1"/>
        <v>1476000</v>
      </c>
    </row>
    <row r="23" spans="2:10" s="18" customFormat="1" x14ac:dyDescent="0.25">
      <c r="B23" s="29"/>
      <c r="C23" s="30"/>
      <c r="D23" s="6">
        <f t="shared" si="2"/>
        <v>11</v>
      </c>
      <c r="E23" s="5" t="s">
        <v>35</v>
      </c>
      <c r="F23" s="7"/>
      <c r="G23" s="6">
        <v>10</v>
      </c>
      <c r="H23" s="6">
        <v>30810</v>
      </c>
      <c r="I23" s="6">
        <f t="shared" si="1"/>
        <v>308100</v>
      </c>
    </row>
    <row r="24" spans="2:10" s="18" customFormat="1" x14ac:dyDescent="0.25">
      <c r="B24" s="29"/>
      <c r="C24" s="30"/>
      <c r="D24" s="6">
        <f t="shared" si="2"/>
        <v>12</v>
      </c>
      <c r="E24" s="5" t="s">
        <v>36</v>
      </c>
      <c r="F24" s="7" t="s">
        <v>7</v>
      </c>
      <c r="G24" s="6">
        <v>580</v>
      </c>
      <c r="H24" s="6">
        <v>20852</v>
      </c>
      <c r="I24" s="6">
        <f t="shared" si="1"/>
        <v>12094160</v>
      </c>
    </row>
    <row r="25" spans="2:10" s="18" customFormat="1" ht="45" x14ac:dyDescent="0.25">
      <c r="B25" s="29"/>
      <c r="C25" s="30"/>
      <c r="D25" s="6">
        <f t="shared" si="2"/>
        <v>13</v>
      </c>
      <c r="E25" s="5" t="s">
        <v>37</v>
      </c>
      <c r="F25" s="7" t="s">
        <v>7</v>
      </c>
      <c r="G25" s="6">
        <v>50</v>
      </c>
      <c r="H25" s="6">
        <v>665</v>
      </c>
      <c r="I25" s="6">
        <f t="shared" si="1"/>
        <v>33250</v>
      </c>
    </row>
    <row r="26" spans="2:10" s="18" customFormat="1" x14ac:dyDescent="0.25">
      <c r="B26" s="26"/>
      <c r="C26" s="28"/>
      <c r="D26" s="3"/>
      <c r="E26" s="4" t="s">
        <v>8</v>
      </c>
      <c r="F26" s="7"/>
      <c r="G26" s="6"/>
      <c r="H26" s="6"/>
      <c r="I26" s="3">
        <f>SUM(I13:I25)</f>
        <v>26599010</v>
      </c>
      <c r="J26" s="11"/>
    </row>
    <row r="27" spans="2:10" ht="64.5" customHeight="1" x14ac:dyDescent="0.25">
      <c r="B27" s="25">
        <v>5</v>
      </c>
      <c r="C27" s="27" t="s">
        <v>42</v>
      </c>
      <c r="D27" s="6">
        <v>1</v>
      </c>
      <c r="E27" s="5" t="s">
        <v>24</v>
      </c>
      <c r="F27" s="5" t="s">
        <v>15</v>
      </c>
      <c r="G27" s="5">
        <v>1600</v>
      </c>
      <c r="H27" s="5">
        <v>999</v>
      </c>
      <c r="I27" s="6">
        <f>G27*H27</f>
        <v>1598400</v>
      </c>
      <c r="J27" s="10"/>
    </row>
    <row r="28" spans="2:10" s="18" customFormat="1" ht="19.5" customHeight="1" x14ac:dyDescent="0.25">
      <c r="B28" s="26"/>
      <c r="C28" s="28"/>
      <c r="D28" s="3"/>
      <c r="E28" s="9" t="s">
        <v>8</v>
      </c>
      <c r="F28" s="5"/>
      <c r="G28" s="9"/>
      <c r="H28" s="9"/>
      <c r="I28" s="3">
        <f>I27</f>
        <v>1598400</v>
      </c>
      <c r="J28" s="11"/>
    </row>
    <row r="29" spans="2:10" ht="48" customHeight="1" x14ac:dyDescent="0.25">
      <c r="B29" s="25">
        <v>6</v>
      </c>
      <c r="C29" s="27" t="s">
        <v>43</v>
      </c>
      <c r="D29" s="6">
        <v>1</v>
      </c>
      <c r="E29" s="5" t="s">
        <v>16</v>
      </c>
      <c r="F29" s="5" t="s">
        <v>17</v>
      </c>
      <c r="G29" s="5">
        <v>300</v>
      </c>
      <c r="H29" s="5">
        <v>449</v>
      </c>
      <c r="I29" s="6">
        <f>G29*H29</f>
        <v>134700</v>
      </c>
      <c r="J29" s="10"/>
    </row>
    <row r="30" spans="2:10" s="18" customFormat="1" x14ac:dyDescent="0.25">
      <c r="B30" s="26"/>
      <c r="C30" s="28"/>
      <c r="D30" s="3"/>
      <c r="E30" s="9" t="s">
        <v>8</v>
      </c>
      <c r="F30" s="5"/>
      <c r="G30" s="9"/>
      <c r="H30" s="9"/>
      <c r="I30" s="3">
        <f>SUM(I29)</f>
        <v>134700</v>
      </c>
      <c r="J30" s="11"/>
    </row>
    <row r="31" spans="2:10" ht="45" x14ac:dyDescent="0.25">
      <c r="B31" s="25">
        <v>7</v>
      </c>
      <c r="C31" s="27" t="s">
        <v>44</v>
      </c>
      <c r="D31" s="6">
        <v>1</v>
      </c>
      <c r="E31" s="5" t="s">
        <v>18</v>
      </c>
      <c r="F31" s="5" t="s">
        <v>15</v>
      </c>
      <c r="G31" s="5">
        <v>250</v>
      </c>
      <c r="H31" s="5">
        <v>720</v>
      </c>
      <c r="I31" s="6">
        <f>G31*H31</f>
        <v>180000</v>
      </c>
      <c r="J31" s="10"/>
    </row>
    <row r="32" spans="2:10" s="18" customFormat="1" x14ac:dyDescent="0.25">
      <c r="B32" s="26"/>
      <c r="C32" s="28"/>
      <c r="D32" s="3"/>
      <c r="E32" s="9" t="s">
        <v>8</v>
      </c>
      <c r="F32" s="5"/>
      <c r="G32" s="9"/>
      <c r="H32" s="9"/>
      <c r="I32" s="3">
        <f>I31</f>
        <v>180000</v>
      </c>
      <c r="J32" s="11"/>
    </row>
    <row r="33" spans="2:10" ht="30" x14ac:dyDescent="0.25">
      <c r="B33" s="25">
        <v>8</v>
      </c>
      <c r="C33" s="27" t="s">
        <v>45</v>
      </c>
      <c r="D33" s="6">
        <v>1</v>
      </c>
      <c r="E33" s="5" t="s">
        <v>19</v>
      </c>
      <c r="F33" s="5" t="s">
        <v>15</v>
      </c>
      <c r="G33" s="5">
        <v>150</v>
      </c>
      <c r="H33" s="5">
        <v>1450</v>
      </c>
      <c r="I33" s="6">
        <f>G33*H33</f>
        <v>217500</v>
      </c>
      <c r="J33" s="10"/>
    </row>
    <row r="34" spans="2:10" s="18" customFormat="1" x14ac:dyDescent="0.25">
      <c r="B34" s="26"/>
      <c r="C34" s="28"/>
      <c r="D34" s="3"/>
      <c r="E34" s="4" t="s">
        <v>8</v>
      </c>
      <c r="F34" s="7"/>
      <c r="G34" s="3"/>
      <c r="H34" s="3"/>
      <c r="I34" s="3">
        <f>I33</f>
        <v>217500</v>
      </c>
      <c r="J34" s="11"/>
    </row>
    <row r="35" spans="2:10" ht="34.5" customHeight="1" x14ac:dyDescent="0.25">
      <c r="B35" s="25">
        <v>9</v>
      </c>
      <c r="C35" s="27" t="s">
        <v>46</v>
      </c>
      <c r="D35" s="6">
        <v>1</v>
      </c>
      <c r="E35" s="5" t="s">
        <v>20</v>
      </c>
      <c r="F35" s="7" t="s">
        <v>7</v>
      </c>
      <c r="G35" s="6">
        <v>150</v>
      </c>
      <c r="H35" s="6">
        <v>189</v>
      </c>
      <c r="I35" s="6">
        <f>G35*H35</f>
        <v>28350</v>
      </c>
      <c r="J35" s="10"/>
    </row>
    <row r="36" spans="2:10" s="18" customFormat="1" x14ac:dyDescent="0.25">
      <c r="B36" s="26"/>
      <c r="C36" s="28"/>
      <c r="D36" s="3"/>
      <c r="E36" s="9" t="s">
        <v>9</v>
      </c>
      <c r="F36" s="7"/>
      <c r="G36" s="3"/>
      <c r="H36" s="3"/>
      <c r="I36" s="3">
        <f>I35</f>
        <v>28350</v>
      </c>
      <c r="J36" s="11"/>
    </row>
    <row r="37" spans="2:10" ht="33.75" customHeight="1" x14ac:dyDescent="0.25">
      <c r="B37" s="14">
        <v>10</v>
      </c>
      <c r="C37" s="27" t="s">
        <v>51</v>
      </c>
      <c r="D37" s="6">
        <v>1</v>
      </c>
      <c r="E37" s="7" t="s">
        <v>48</v>
      </c>
      <c r="F37" s="7" t="s">
        <v>47</v>
      </c>
      <c r="G37" s="6">
        <v>4</v>
      </c>
      <c r="H37" s="6">
        <v>350500</v>
      </c>
      <c r="I37" s="6">
        <f t="shared" ref="I37:I38" si="3">G37*H37</f>
        <v>1402000</v>
      </c>
    </row>
    <row r="38" spans="2:10" ht="30" x14ac:dyDescent="0.25">
      <c r="B38" s="19"/>
      <c r="C38" s="30"/>
      <c r="D38" s="6">
        <v>3</v>
      </c>
      <c r="E38" s="7" t="s">
        <v>50</v>
      </c>
      <c r="F38" s="7" t="s">
        <v>47</v>
      </c>
      <c r="G38" s="6">
        <v>4</v>
      </c>
      <c r="H38" s="6">
        <v>355500</v>
      </c>
      <c r="I38" s="6">
        <f t="shared" si="3"/>
        <v>1422000</v>
      </c>
    </row>
    <row r="39" spans="2:10" x14ac:dyDescent="0.25">
      <c r="B39" s="15"/>
      <c r="C39" s="28"/>
      <c r="D39" s="6"/>
      <c r="E39" s="4" t="s">
        <v>8</v>
      </c>
      <c r="F39" s="7"/>
      <c r="G39" s="6"/>
      <c r="H39" s="6"/>
      <c r="I39" s="3">
        <f>SUM(I37:I38)</f>
        <v>2824000</v>
      </c>
    </row>
    <row r="40" spans="2:10" ht="60" customHeight="1" x14ac:dyDescent="0.25">
      <c r="B40" s="25">
        <v>11</v>
      </c>
      <c r="C40" s="27" t="s">
        <v>57</v>
      </c>
      <c r="D40" s="6">
        <v>2</v>
      </c>
      <c r="E40" s="7" t="s">
        <v>49</v>
      </c>
      <c r="F40" s="7" t="s">
        <v>47</v>
      </c>
      <c r="G40" s="6">
        <v>4</v>
      </c>
      <c r="H40" s="6">
        <v>98500</v>
      </c>
      <c r="I40" s="6">
        <f>G40*H40</f>
        <v>394000</v>
      </c>
    </row>
    <row r="41" spans="2:10" x14ac:dyDescent="0.25">
      <c r="B41" s="26"/>
      <c r="C41" s="28"/>
      <c r="D41" s="6"/>
      <c r="E41" s="4"/>
      <c r="F41" s="7"/>
      <c r="G41" s="6"/>
      <c r="H41" s="6"/>
      <c r="I41" s="3">
        <f>I40</f>
        <v>394000</v>
      </c>
    </row>
    <row r="42" spans="2:10" ht="45" x14ac:dyDescent="0.25">
      <c r="B42" s="21">
        <v>12</v>
      </c>
      <c r="C42" s="22" t="s">
        <v>58</v>
      </c>
      <c r="D42" s="6">
        <v>1</v>
      </c>
      <c r="E42" s="7" t="s">
        <v>52</v>
      </c>
      <c r="F42" s="7" t="s">
        <v>7</v>
      </c>
      <c r="G42" s="6">
        <v>1</v>
      </c>
      <c r="H42" s="20">
        <v>845000</v>
      </c>
      <c r="I42" s="6">
        <f>G42*H42</f>
        <v>845000</v>
      </c>
    </row>
    <row r="43" spans="2:10" ht="30" x14ac:dyDescent="0.25">
      <c r="B43" s="21"/>
      <c r="C43" s="22"/>
      <c r="D43" s="6">
        <v>2</v>
      </c>
      <c r="E43" s="7" t="s">
        <v>53</v>
      </c>
      <c r="F43" s="7" t="s">
        <v>7</v>
      </c>
      <c r="G43" s="6">
        <v>2</v>
      </c>
      <c r="H43" s="20">
        <v>745000</v>
      </c>
      <c r="I43" s="6">
        <f t="shared" ref="I43:I44" si="4">G43*H43</f>
        <v>1490000</v>
      </c>
    </row>
    <row r="44" spans="2:10" x14ac:dyDescent="0.25">
      <c r="B44" s="21"/>
      <c r="C44" s="22"/>
      <c r="D44" s="6">
        <v>3</v>
      </c>
      <c r="E44" s="7" t="s">
        <v>54</v>
      </c>
      <c r="F44" s="7" t="s">
        <v>7</v>
      </c>
      <c r="G44" s="6">
        <v>2</v>
      </c>
      <c r="H44" s="20">
        <v>215000</v>
      </c>
      <c r="I44" s="6">
        <f t="shared" si="4"/>
        <v>430000</v>
      </c>
    </row>
    <row r="45" spans="2:10" x14ac:dyDescent="0.25">
      <c r="B45" s="21"/>
      <c r="C45" s="22"/>
      <c r="D45" s="6"/>
      <c r="E45" s="4" t="s">
        <v>8</v>
      </c>
      <c r="F45" s="7"/>
      <c r="G45" s="6"/>
      <c r="H45" s="6"/>
      <c r="I45" s="3">
        <f>SUM(I42:I44)</f>
        <v>2765000</v>
      </c>
    </row>
    <row r="46" spans="2:10" ht="45" x14ac:dyDescent="0.25">
      <c r="B46" s="23">
        <v>13</v>
      </c>
      <c r="C46" s="23" t="s">
        <v>59</v>
      </c>
      <c r="D46" s="5">
        <v>1</v>
      </c>
      <c r="E46" s="5" t="s">
        <v>55</v>
      </c>
      <c r="F46" s="5" t="s">
        <v>7</v>
      </c>
      <c r="G46" s="5">
        <v>4</v>
      </c>
      <c r="H46" s="6">
        <v>97500</v>
      </c>
      <c r="I46" s="6">
        <f t="shared" ref="I46:I47" si="5">G46*H46</f>
        <v>390000</v>
      </c>
    </row>
    <row r="47" spans="2:10" ht="45" x14ac:dyDescent="0.25">
      <c r="B47" s="23"/>
      <c r="C47" s="23"/>
      <c r="D47" s="5">
        <v>2</v>
      </c>
      <c r="E47" s="5" t="s">
        <v>56</v>
      </c>
      <c r="F47" s="5" t="s">
        <v>7</v>
      </c>
      <c r="G47" s="5">
        <v>25</v>
      </c>
      <c r="H47" s="6">
        <v>70000</v>
      </c>
      <c r="I47" s="6">
        <f t="shared" si="5"/>
        <v>1750000</v>
      </c>
    </row>
    <row r="48" spans="2:10" x14ac:dyDescent="0.25">
      <c r="B48" s="23"/>
      <c r="C48" s="23"/>
      <c r="D48" s="5"/>
      <c r="E48" s="9" t="s">
        <v>8</v>
      </c>
      <c r="F48" s="5"/>
      <c r="G48" s="5"/>
      <c r="H48" s="6"/>
      <c r="I48" s="3">
        <f>SUM(I46:I47)</f>
        <v>2140000</v>
      </c>
    </row>
    <row r="49" spans="2:9" x14ac:dyDescent="0.25">
      <c r="B49" s="13"/>
      <c r="D49" s="13"/>
      <c r="G49" s="13"/>
      <c r="H49" s="13"/>
      <c r="I49" s="13">
        <f>I48+I45+I39+I36+I34+I32+I30+I28+I26+I12+I10+I6+I41</f>
        <v>38910260</v>
      </c>
    </row>
    <row r="50" spans="2:9" x14ac:dyDescent="0.25">
      <c r="B50" s="13"/>
      <c r="D50" s="13"/>
      <c r="G50" s="13"/>
      <c r="H50" s="13"/>
      <c r="I50" s="13"/>
    </row>
    <row r="51" spans="2:9" x14ac:dyDescent="0.25">
      <c r="B51" s="13"/>
      <c r="D51" s="13"/>
      <c r="G51" s="13"/>
      <c r="H51" s="13"/>
      <c r="I51" s="13"/>
    </row>
    <row r="52" spans="2:9" x14ac:dyDescent="0.25">
      <c r="B52" s="13"/>
      <c r="D52" s="13"/>
      <c r="G52" s="13"/>
      <c r="H52" s="13"/>
      <c r="I52" s="13"/>
    </row>
  </sheetData>
  <mergeCells count="26">
    <mergeCell ref="B40:B41"/>
    <mergeCell ref="C37:C39"/>
    <mergeCell ref="C40:C41"/>
    <mergeCell ref="C35:C36"/>
    <mergeCell ref="B13:B26"/>
    <mergeCell ref="C13:C26"/>
    <mergeCell ref="B27:B28"/>
    <mergeCell ref="C27:C28"/>
    <mergeCell ref="B29:B30"/>
    <mergeCell ref="C29:C30"/>
    <mergeCell ref="B42:B45"/>
    <mergeCell ref="C42:C45"/>
    <mergeCell ref="B46:B48"/>
    <mergeCell ref="C46:C48"/>
    <mergeCell ref="H1:I1"/>
    <mergeCell ref="B31:B32"/>
    <mergeCell ref="C31:C32"/>
    <mergeCell ref="B33:B34"/>
    <mergeCell ref="C33:C34"/>
    <mergeCell ref="B7:B10"/>
    <mergeCell ref="C7:C10"/>
    <mergeCell ref="B11:B12"/>
    <mergeCell ref="C11:C12"/>
    <mergeCell ref="D2:I2"/>
    <mergeCell ref="B5:B6"/>
    <mergeCell ref="B35:B36"/>
  </mergeCells>
  <pageMargins left="0.7" right="0.7" top="0.75" bottom="0.75" header="0.3" footer="0.3"/>
  <pageSetup paperSize="9" scale="65" orientation="landscape" r:id="rId1"/>
  <colBreaks count="1" manualBreakCount="1">
    <brk id="9" max="1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2020-04-23T08:40:33Z</dcterms:modified>
</cp:coreProperties>
</file>